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Users/marcietodd/Desktop/"/>
    </mc:Choice>
  </mc:AlternateContent>
  <xr:revisionPtr revIDLastSave="0" documentId="13_ncr:1_{5C229BEE-1E85-7C4D-8411-674BFAEB7ACE}" xr6:coauthVersionLast="45" xr6:coauthVersionMax="45" xr10:uidLastSave="{00000000-0000-0000-0000-000000000000}"/>
  <bookViews>
    <workbookView xWindow="0" yWindow="460" windowWidth="22800" windowHeight="13620" tabRatio="690" xr2:uid="{00000000-000D-0000-FFFF-FFFF00000000}"/>
  </bookViews>
  <sheets>
    <sheet name="1.CropDatabase" sheetId="5" r:id="rId1"/>
    <sheet name="2.Sucessions" sheetId="4" r:id="rId2"/>
    <sheet name="3.FieldMap" sheetId="13" r:id="rId3"/>
    <sheet name="4.SeedOrder" sheetId="12" r:id="rId4"/>
    <sheet name="5.TaskCalendar" sheetId="11" r:id="rId5"/>
    <sheet name="6.ProjectedIncome" sheetId="14" r:id="rId6"/>
    <sheet name="7.CSAsched" sheetId="16" r:id="rId7"/>
    <sheet name="8.Rest.Sched" sheetId="15" r:id="rId8"/>
  </sheets>
  <externalReferences>
    <externalReference r:id="rId9"/>
  </externalReferences>
  <definedNames>
    <definedName name="_xlnm._FilterDatabase" localSheetId="0" hidden="1">'1.CropDatabase'!$E$1:$E$95</definedName>
    <definedName name="_xlnm._FilterDatabase" localSheetId="4" hidden="1">'5.TaskCalendar'!$A$1:$H$2188</definedName>
  </definedNames>
  <calcPr calcId="191029" iterateDelta="1E-4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78" i="16" l="1"/>
  <c r="I78" i="16"/>
  <c r="J78" i="16"/>
  <c r="K78" i="16"/>
  <c r="L78" i="16"/>
  <c r="M78" i="16"/>
  <c r="N78" i="16"/>
  <c r="O78" i="16"/>
  <c r="P78" i="16"/>
  <c r="Q78" i="16"/>
  <c r="R78" i="16"/>
  <c r="S78" i="16"/>
  <c r="G81" i="16"/>
  <c r="A6" i="16"/>
  <c r="B6" i="16"/>
  <c r="C6" i="16"/>
  <c r="D6" i="16"/>
  <c r="E6" i="16"/>
  <c r="A7" i="16"/>
  <c r="B7" i="16"/>
  <c r="C7" i="16"/>
  <c r="D7" i="16"/>
  <c r="E7" i="16"/>
  <c r="A8" i="16"/>
  <c r="B8" i="16"/>
  <c r="C8" i="16"/>
  <c r="D8" i="16"/>
  <c r="E8" i="16"/>
  <c r="A9" i="16"/>
  <c r="B9" i="16"/>
  <c r="C9" i="16"/>
  <c r="D9" i="16"/>
  <c r="E9" i="16"/>
  <c r="A10" i="16"/>
  <c r="B10" i="16"/>
  <c r="C10" i="16"/>
  <c r="D10" i="16"/>
  <c r="E10" i="16"/>
  <c r="A11" i="16"/>
  <c r="B11" i="16"/>
  <c r="C11" i="16"/>
  <c r="D11" i="16"/>
  <c r="E11" i="16"/>
  <c r="A12" i="16"/>
  <c r="B12" i="16"/>
  <c r="C12" i="16"/>
  <c r="D12" i="16"/>
  <c r="E12" i="16"/>
  <c r="A13" i="16"/>
  <c r="B13" i="16"/>
  <c r="C13" i="16"/>
  <c r="D13" i="16"/>
  <c r="E13" i="16"/>
  <c r="A14" i="16"/>
  <c r="B14" i="16"/>
  <c r="C14" i="16"/>
  <c r="D14" i="16"/>
  <c r="E14" i="16"/>
  <c r="A15" i="16"/>
  <c r="B15" i="16"/>
  <c r="C15" i="16"/>
  <c r="D15" i="16"/>
  <c r="E15" i="16"/>
  <c r="A16" i="16"/>
  <c r="B16" i="16"/>
  <c r="C16" i="16"/>
  <c r="D16" i="16"/>
  <c r="E16" i="16"/>
  <c r="A17" i="16"/>
  <c r="B17" i="16"/>
  <c r="C17" i="16"/>
  <c r="D17" i="16"/>
  <c r="E17" i="16"/>
  <c r="A18" i="16"/>
  <c r="B18" i="16"/>
  <c r="C18" i="16"/>
  <c r="D18" i="16"/>
  <c r="E18" i="16"/>
  <c r="A19" i="16"/>
  <c r="B19" i="16"/>
  <c r="C19" i="16"/>
  <c r="D19" i="16"/>
  <c r="E19" i="16"/>
  <c r="A20" i="16"/>
  <c r="B20" i="16"/>
  <c r="C20" i="16"/>
  <c r="D20" i="16"/>
  <c r="E20" i="16"/>
  <c r="A21" i="16"/>
  <c r="B21" i="16"/>
  <c r="C21" i="16"/>
  <c r="D21" i="16"/>
  <c r="E21" i="16"/>
  <c r="A22" i="16"/>
  <c r="B22" i="16"/>
  <c r="C22" i="16"/>
  <c r="D22" i="16"/>
  <c r="E22" i="16"/>
  <c r="A23" i="16"/>
  <c r="B23" i="16"/>
  <c r="C23" i="16"/>
  <c r="D23" i="16"/>
  <c r="E23" i="16"/>
  <c r="A24" i="16"/>
  <c r="B24" i="16"/>
  <c r="C24" i="16"/>
  <c r="D24" i="16"/>
  <c r="E24" i="16"/>
  <c r="A25" i="16"/>
  <c r="B25" i="16"/>
  <c r="C25" i="16"/>
  <c r="D25" i="16"/>
  <c r="E25" i="16"/>
  <c r="A26" i="16"/>
  <c r="B26" i="16"/>
  <c r="C26" i="16"/>
  <c r="D26" i="16"/>
  <c r="E26" i="16"/>
  <c r="A27" i="16"/>
  <c r="B27" i="16"/>
  <c r="C27" i="16"/>
  <c r="D27" i="16"/>
  <c r="E27" i="16"/>
  <c r="A28" i="16"/>
  <c r="B28" i="16"/>
  <c r="C28" i="16"/>
  <c r="D28" i="16"/>
  <c r="E28" i="16"/>
  <c r="A29" i="16"/>
  <c r="B29" i="16"/>
  <c r="C29" i="16"/>
  <c r="D29" i="16"/>
  <c r="E29" i="16"/>
  <c r="A30" i="16"/>
  <c r="B30" i="16"/>
  <c r="C30" i="16"/>
  <c r="D30" i="16"/>
  <c r="E30" i="16"/>
  <c r="A31" i="16"/>
  <c r="B31" i="16"/>
  <c r="C31" i="16"/>
  <c r="D31" i="16"/>
  <c r="E31" i="16"/>
  <c r="A32" i="16"/>
  <c r="B32" i="16"/>
  <c r="C32" i="16"/>
  <c r="D32" i="16"/>
  <c r="E32" i="16"/>
  <c r="A33" i="16"/>
  <c r="B33" i="16"/>
  <c r="C33" i="16"/>
  <c r="D33" i="16"/>
  <c r="E33" i="16"/>
  <c r="A34" i="16"/>
  <c r="B34" i="16"/>
  <c r="C34" i="16"/>
  <c r="D34" i="16"/>
  <c r="E34" i="16"/>
  <c r="A35" i="16"/>
  <c r="B35" i="16"/>
  <c r="C35" i="16"/>
  <c r="D35" i="16"/>
  <c r="E35" i="16"/>
  <c r="A36" i="16"/>
  <c r="B36" i="16"/>
  <c r="C36" i="16"/>
  <c r="D36" i="16"/>
  <c r="E36" i="16"/>
  <c r="A37" i="16"/>
  <c r="B37" i="16"/>
  <c r="C37" i="16"/>
  <c r="D37" i="16"/>
  <c r="E37" i="16"/>
  <c r="A38" i="16"/>
  <c r="B38" i="16"/>
  <c r="C38" i="16"/>
  <c r="D38" i="16"/>
  <c r="E38" i="16"/>
  <c r="A39" i="16"/>
  <c r="B39" i="16"/>
  <c r="C39" i="16"/>
  <c r="D39" i="16"/>
  <c r="E39" i="16"/>
  <c r="A40" i="16"/>
  <c r="B40" i="16"/>
  <c r="C40" i="16"/>
  <c r="D40" i="16"/>
  <c r="E40" i="16"/>
  <c r="A41" i="16"/>
  <c r="B41" i="16"/>
  <c r="C41" i="16"/>
  <c r="D41" i="16"/>
  <c r="E41" i="16"/>
  <c r="A42" i="16"/>
  <c r="B42" i="16"/>
  <c r="C42" i="16"/>
  <c r="D42" i="16"/>
  <c r="E42" i="16"/>
  <c r="A43" i="16"/>
  <c r="B43" i="16"/>
  <c r="C43" i="16"/>
  <c r="D43" i="16"/>
  <c r="E43" i="16"/>
  <c r="A44" i="16"/>
  <c r="B44" i="16"/>
  <c r="C44" i="16"/>
  <c r="D44" i="16"/>
  <c r="E44" i="16"/>
  <c r="A45" i="16"/>
  <c r="B45" i="16"/>
  <c r="C45" i="16"/>
  <c r="D45" i="16"/>
  <c r="E45" i="16"/>
  <c r="A46" i="16"/>
  <c r="B46" i="16"/>
  <c r="C46" i="16"/>
  <c r="D46" i="16"/>
  <c r="E46" i="16"/>
  <c r="A47" i="16"/>
  <c r="B47" i="16"/>
  <c r="C47" i="16"/>
  <c r="D47" i="16"/>
  <c r="E47" i="16"/>
  <c r="A48" i="16"/>
  <c r="B48" i="16"/>
  <c r="C48" i="16"/>
  <c r="D48" i="16"/>
  <c r="E48" i="16"/>
  <c r="A49" i="16"/>
  <c r="B49" i="16"/>
  <c r="C49" i="16"/>
  <c r="D49" i="16"/>
  <c r="E49" i="16"/>
  <c r="A50" i="16"/>
  <c r="B50" i="16"/>
  <c r="C50" i="16"/>
  <c r="D50" i="16"/>
  <c r="E50" i="16"/>
  <c r="A51" i="16"/>
  <c r="B51" i="16"/>
  <c r="C51" i="16"/>
  <c r="D51" i="16"/>
  <c r="E51" i="16"/>
  <c r="A52" i="16"/>
  <c r="B52" i="16"/>
  <c r="C52" i="16"/>
  <c r="D52" i="16"/>
  <c r="E52" i="16"/>
  <c r="A53" i="16"/>
  <c r="B53" i="16"/>
  <c r="C53" i="16"/>
  <c r="D53" i="16"/>
  <c r="E53" i="16"/>
  <c r="A54" i="16"/>
  <c r="B54" i="16"/>
  <c r="C54" i="16"/>
  <c r="D54" i="16"/>
  <c r="E54" i="16"/>
  <c r="A55" i="16"/>
  <c r="B55" i="16"/>
  <c r="C55" i="16"/>
  <c r="D55" i="16"/>
  <c r="E55" i="16"/>
  <c r="A56" i="16"/>
  <c r="B56" i="16"/>
  <c r="C56" i="16"/>
  <c r="D56" i="16"/>
  <c r="E56" i="16"/>
  <c r="A57" i="16"/>
  <c r="B57" i="16"/>
  <c r="C57" i="16"/>
  <c r="D57" i="16"/>
  <c r="E57" i="16"/>
  <c r="A58" i="16"/>
  <c r="B58" i="16"/>
  <c r="C58" i="16"/>
  <c r="D58" i="16"/>
  <c r="E58" i="16"/>
  <c r="A59" i="16"/>
  <c r="B59" i="16"/>
  <c r="C59" i="16"/>
  <c r="D59" i="16"/>
  <c r="E59" i="16"/>
  <c r="A60" i="16"/>
  <c r="B60" i="16"/>
  <c r="C60" i="16"/>
  <c r="D60" i="16"/>
  <c r="E60" i="16"/>
  <c r="A61" i="16"/>
  <c r="B61" i="16"/>
  <c r="C61" i="16"/>
  <c r="D61" i="16"/>
  <c r="E61" i="16"/>
  <c r="A62" i="16"/>
  <c r="B62" i="16"/>
  <c r="C62" i="16"/>
  <c r="D62" i="16"/>
  <c r="E62" i="16"/>
  <c r="A63" i="16"/>
  <c r="B63" i="16"/>
  <c r="C63" i="16"/>
  <c r="D63" i="16"/>
  <c r="E63" i="16"/>
  <c r="A64" i="16"/>
  <c r="B64" i="16"/>
  <c r="C64" i="16"/>
  <c r="D64" i="16"/>
  <c r="E64" i="16"/>
  <c r="A65" i="16"/>
  <c r="B65" i="16"/>
  <c r="C65" i="16"/>
  <c r="D65" i="16"/>
  <c r="E65" i="16"/>
  <c r="A66" i="16"/>
  <c r="B66" i="16"/>
  <c r="C66" i="16"/>
  <c r="D66" i="16"/>
  <c r="E66" i="16"/>
  <c r="A67" i="16"/>
  <c r="B67" i="16"/>
  <c r="C67" i="16"/>
  <c r="D67" i="16"/>
  <c r="E67" i="16"/>
  <c r="A68" i="16"/>
  <c r="B68" i="16"/>
  <c r="C68" i="16"/>
  <c r="D68" i="16"/>
  <c r="E68" i="16"/>
  <c r="A69" i="16"/>
  <c r="B69" i="16"/>
  <c r="C69" i="16"/>
  <c r="D69" i="16"/>
  <c r="E69" i="16"/>
  <c r="A70" i="16"/>
  <c r="B70" i="16"/>
  <c r="C70" i="16"/>
  <c r="D70" i="16"/>
  <c r="E70" i="16"/>
  <c r="A71" i="16"/>
  <c r="B71" i="16"/>
  <c r="C71" i="16"/>
  <c r="D71" i="16"/>
  <c r="E71" i="16"/>
  <c r="A72" i="16"/>
  <c r="B72" i="16"/>
  <c r="C72" i="16"/>
  <c r="D72" i="16"/>
  <c r="E72" i="16"/>
  <c r="A73" i="16"/>
  <c r="B73" i="16"/>
  <c r="C73" i="16"/>
  <c r="D73" i="16"/>
  <c r="E73" i="16"/>
  <c r="A74" i="16"/>
  <c r="B74" i="16"/>
  <c r="C74" i="16"/>
  <c r="D74" i="16"/>
  <c r="E74" i="16"/>
  <c r="A75" i="16"/>
  <c r="B75" i="16"/>
  <c r="C75" i="16"/>
  <c r="D75" i="16"/>
  <c r="E75" i="16"/>
  <c r="A76" i="16"/>
  <c r="B76" i="16"/>
  <c r="C76" i="16"/>
  <c r="D76" i="16"/>
  <c r="E76" i="16"/>
  <c r="A77" i="16"/>
  <c r="B77" i="16"/>
  <c r="C77" i="16"/>
  <c r="D77" i="16"/>
  <c r="E77" i="16"/>
  <c r="E5" i="16"/>
  <c r="D5" i="16"/>
  <c r="C5" i="16"/>
  <c r="B5" i="16"/>
  <c r="A5" i="16"/>
  <c r="A3" i="14"/>
  <c r="H8" i="5"/>
  <c r="I8" i="5"/>
  <c r="N8" i="5"/>
  <c r="T8" i="5"/>
  <c r="H9" i="5"/>
  <c r="I9" i="5"/>
  <c r="N9" i="5"/>
  <c r="T9" i="5"/>
  <c r="H10" i="5"/>
  <c r="I10" i="5"/>
  <c r="N10" i="5"/>
  <c r="T10" i="5"/>
  <c r="H11" i="5"/>
  <c r="I11" i="5"/>
  <c r="N11" i="5"/>
  <c r="T11" i="5"/>
  <c r="H12" i="5"/>
  <c r="I12" i="5"/>
  <c r="N12" i="5"/>
  <c r="T12" i="5"/>
  <c r="H13" i="5"/>
  <c r="I13" i="5"/>
  <c r="N13" i="5"/>
  <c r="T13" i="5"/>
  <c r="H14" i="5"/>
  <c r="I14" i="5"/>
  <c r="N14" i="5"/>
  <c r="T14" i="5"/>
  <c r="H15" i="5"/>
  <c r="I15" i="5"/>
  <c r="N15" i="5"/>
  <c r="T15" i="5"/>
  <c r="H16" i="5"/>
  <c r="I16" i="5"/>
  <c r="N16" i="5"/>
  <c r="T16" i="5"/>
  <c r="H17" i="5"/>
  <c r="I17" i="5"/>
  <c r="N17" i="5"/>
  <c r="T17" i="5"/>
  <c r="H18" i="5"/>
  <c r="I18" i="5"/>
  <c r="N18" i="5"/>
  <c r="T18" i="5"/>
  <c r="H19" i="5"/>
  <c r="I19" i="5"/>
  <c r="N19" i="5"/>
  <c r="T19" i="5"/>
  <c r="H20" i="5"/>
  <c r="I20" i="5"/>
  <c r="N20" i="5"/>
  <c r="T20" i="5"/>
  <c r="H21" i="5"/>
  <c r="I21" i="5"/>
  <c r="N21" i="5"/>
  <c r="T21" i="5"/>
  <c r="H22" i="5"/>
  <c r="I22" i="5"/>
  <c r="N22" i="5"/>
  <c r="T22" i="5"/>
  <c r="H23" i="5"/>
  <c r="I23" i="5"/>
  <c r="N23" i="5"/>
  <c r="T23" i="5"/>
  <c r="H24" i="5"/>
  <c r="I24" i="5"/>
  <c r="N24" i="5"/>
  <c r="T24" i="5"/>
  <c r="H25" i="5"/>
  <c r="I25" i="5"/>
  <c r="N25" i="5"/>
  <c r="T25" i="5"/>
  <c r="H26" i="5"/>
  <c r="I26" i="5"/>
  <c r="N26" i="5"/>
  <c r="T26" i="5"/>
  <c r="H27" i="5"/>
  <c r="I27" i="5"/>
  <c r="N27" i="5"/>
  <c r="T27" i="5"/>
  <c r="H28" i="5"/>
  <c r="I28" i="5"/>
  <c r="N28" i="5"/>
  <c r="T28" i="5"/>
  <c r="H29" i="5"/>
  <c r="I29" i="5"/>
  <c r="N29" i="5"/>
  <c r="T29" i="5"/>
  <c r="H30" i="5"/>
  <c r="I30" i="5"/>
  <c r="N30" i="5"/>
  <c r="T30" i="5"/>
  <c r="H31" i="5"/>
  <c r="I31" i="5"/>
  <c r="N31" i="5"/>
  <c r="T31" i="5"/>
  <c r="H32" i="5"/>
  <c r="I32" i="5"/>
  <c r="N32" i="5"/>
  <c r="T32" i="5"/>
  <c r="H33" i="5"/>
  <c r="I33" i="5"/>
  <c r="N33" i="5"/>
  <c r="T33" i="5"/>
  <c r="H34" i="5"/>
  <c r="I34" i="5"/>
  <c r="N34" i="5"/>
  <c r="T34" i="5"/>
  <c r="H35" i="5"/>
  <c r="I35" i="5"/>
  <c r="N35" i="5"/>
  <c r="T35" i="5"/>
  <c r="H36" i="5"/>
  <c r="I36" i="5"/>
  <c r="N36" i="5"/>
  <c r="T36" i="5"/>
  <c r="H37" i="5"/>
  <c r="I37" i="5"/>
  <c r="N37" i="5"/>
  <c r="T37" i="5"/>
  <c r="H38" i="5"/>
  <c r="I38" i="5"/>
  <c r="N38" i="5"/>
  <c r="T38" i="5"/>
  <c r="H39" i="5"/>
  <c r="I39" i="5"/>
  <c r="N39" i="5"/>
  <c r="T39" i="5"/>
  <c r="H40" i="5"/>
  <c r="I40" i="5"/>
  <c r="N40" i="5"/>
  <c r="T40" i="5"/>
  <c r="H41" i="5"/>
  <c r="I41" i="5"/>
  <c r="N41" i="5"/>
  <c r="T41" i="5"/>
  <c r="H42" i="5"/>
  <c r="I42" i="5"/>
  <c r="N42" i="5"/>
  <c r="T42" i="5"/>
  <c r="H43" i="5"/>
  <c r="I43" i="5"/>
  <c r="N43" i="5"/>
  <c r="T43" i="5"/>
  <c r="H44" i="5"/>
  <c r="I44" i="5"/>
  <c r="N44" i="5"/>
  <c r="T44" i="5"/>
  <c r="H45" i="5"/>
  <c r="I45" i="5"/>
  <c r="N45" i="5"/>
  <c r="T45" i="5"/>
  <c r="H46" i="5"/>
  <c r="I46" i="5"/>
  <c r="N46" i="5"/>
  <c r="T46" i="5"/>
  <c r="H47" i="5"/>
  <c r="I47" i="5"/>
  <c r="N47" i="5"/>
  <c r="T47" i="5"/>
  <c r="H48" i="5"/>
  <c r="I48" i="5"/>
  <c r="N48" i="5"/>
  <c r="T48" i="5"/>
  <c r="H49" i="5"/>
  <c r="I49" i="5"/>
  <c r="N49" i="5"/>
  <c r="T49" i="5"/>
  <c r="H50" i="5"/>
  <c r="I50" i="5"/>
  <c r="N50" i="5"/>
  <c r="T50" i="5"/>
  <c r="H51" i="5"/>
  <c r="I51" i="5"/>
  <c r="N51" i="5"/>
  <c r="T51" i="5"/>
  <c r="H52" i="5"/>
  <c r="I52" i="5"/>
  <c r="N52" i="5"/>
  <c r="T52" i="5"/>
  <c r="H53" i="5"/>
  <c r="I53" i="5"/>
  <c r="N53" i="5"/>
  <c r="T53" i="5"/>
  <c r="H54" i="5"/>
  <c r="I54" i="5"/>
  <c r="N54" i="5"/>
  <c r="T54" i="5"/>
  <c r="H55" i="5"/>
  <c r="I55" i="5"/>
  <c r="N55" i="5"/>
  <c r="T55" i="5"/>
  <c r="H56" i="5"/>
  <c r="I56" i="5"/>
  <c r="N56" i="5"/>
  <c r="T56" i="5"/>
  <c r="H57" i="5"/>
  <c r="I57" i="5"/>
  <c r="N57" i="5"/>
  <c r="T57" i="5"/>
  <c r="H58" i="5"/>
  <c r="I58" i="5"/>
  <c r="N58" i="5"/>
  <c r="T58" i="5"/>
  <c r="H59" i="5"/>
  <c r="I59" i="5"/>
  <c r="N59" i="5"/>
  <c r="T59" i="5"/>
  <c r="H60" i="5"/>
  <c r="I60" i="5"/>
  <c r="N60" i="5"/>
  <c r="T60" i="5"/>
  <c r="H61" i="5"/>
  <c r="I61" i="5"/>
  <c r="N61" i="5"/>
  <c r="T61" i="5"/>
  <c r="H62" i="5"/>
  <c r="I62" i="5"/>
  <c r="N62" i="5"/>
  <c r="T62" i="5"/>
  <c r="H63" i="5"/>
  <c r="I63" i="5"/>
  <c r="N63" i="5"/>
  <c r="T63" i="5"/>
  <c r="H64" i="5"/>
  <c r="I64" i="5"/>
  <c r="N64" i="5"/>
  <c r="T64" i="5"/>
  <c r="H65" i="5"/>
  <c r="I65" i="5"/>
  <c r="N65" i="5"/>
  <c r="T65" i="5"/>
  <c r="H66" i="5"/>
  <c r="I66" i="5"/>
  <c r="N66" i="5"/>
  <c r="T66" i="5"/>
  <c r="H67" i="5"/>
  <c r="I67" i="5"/>
  <c r="N67" i="5"/>
  <c r="T67" i="5"/>
  <c r="H68" i="5"/>
  <c r="I68" i="5"/>
  <c r="N68" i="5"/>
  <c r="T68" i="5"/>
  <c r="H69" i="5"/>
  <c r="I69" i="5"/>
  <c r="N69" i="5"/>
  <c r="T69" i="5"/>
  <c r="H70" i="5"/>
  <c r="I70" i="5"/>
  <c r="N70" i="5"/>
  <c r="T70" i="5"/>
  <c r="H71" i="5"/>
  <c r="I71" i="5"/>
  <c r="N71" i="5"/>
  <c r="T71" i="5"/>
  <c r="H72" i="5"/>
  <c r="I72" i="5"/>
  <c r="N72" i="5"/>
  <c r="T72" i="5"/>
  <c r="H73" i="5"/>
  <c r="I73" i="5"/>
  <c r="N73" i="5"/>
  <c r="T73" i="5"/>
  <c r="H74" i="5"/>
  <c r="I74" i="5"/>
  <c r="N74" i="5"/>
  <c r="T74" i="5"/>
  <c r="H75" i="5"/>
  <c r="I75" i="5"/>
  <c r="N75" i="5"/>
  <c r="T75" i="5"/>
  <c r="H76" i="5"/>
  <c r="I76" i="5"/>
  <c r="N76" i="5"/>
  <c r="T76" i="5"/>
  <c r="H77" i="5"/>
  <c r="I77" i="5"/>
  <c r="N77" i="5"/>
  <c r="T77" i="5"/>
  <c r="H78" i="5"/>
  <c r="I78" i="5"/>
  <c r="N78" i="5"/>
  <c r="T78" i="5"/>
  <c r="H79" i="5"/>
  <c r="I79" i="5"/>
  <c r="N79" i="5"/>
  <c r="T79" i="5"/>
  <c r="H80" i="5"/>
  <c r="I80" i="5"/>
  <c r="N80" i="5"/>
  <c r="T80" i="5"/>
  <c r="H81" i="5"/>
  <c r="I81" i="5"/>
  <c r="N81" i="5"/>
  <c r="T81" i="5"/>
  <c r="H82" i="5"/>
  <c r="I82" i="5"/>
  <c r="N82" i="5"/>
  <c r="T82" i="5"/>
  <c r="H83" i="5"/>
  <c r="I83" i="5"/>
  <c r="N83" i="5"/>
  <c r="T83" i="5"/>
  <c r="H84" i="5"/>
  <c r="I84" i="5"/>
  <c r="N84" i="5"/>
  <c r="T84" i="5"/>
  <c r="H85" i="5"/>
  <c r="I85" i="5"/>
  <c r="N85" i="5"/>
  <c r="T85" i="5"/>
  <c r="H86" i="5"/>
  <c r="I86" i="5"/>
  <c r="N86" i="5"/>
  <c r="T86" i="5"/>
  <c r="H87" i="5"/>
  <c r="I87" i="5"/>
  <c r="N87" i="5"/>
  <c r="T87" i="5"/>
  <c r="H88" i="5"/>
  <c r="I88" i="5"/>
  <c r="N88" i="5"/>
  <c r="T88" i="5"/>
  <c r="H89" i="5"/>
  <c r="I89" i="5"/>
  <c r="N89" i="5"/>
  <c r="T89" i="5"/>
  <c r="H90" i="5"/>
  <c r="I90" i="5"/>
  <c r="N90" i="5"/>
  <c r="T90" i="5"/>
  <c r="H91" i="5"/>
  <c r="I91" i="5"/>
  <c r="N91" i="5"/>
  <c r="T91" i="5"/>
  <c r="H92" i="5"/>
  <c r="I92" i="5"/>
  <c r="N92" i="5"/>
  <c r="T92" i="5"/>
  <c r="H93" i="5"/>
  <c r="I93" i="5"/>
  <c r="N93" i="5"/>
  <c r="T93" i="5"/>
  <c r="H94" i="5"/>
  <c r="I94" i="5"/>
  <c r="N94" i="5"/>
  <c r="T94" i="5"/>
  <c r="H95" i="5"/>
  <c r="I95" i="5"/>
  <c r="N95" i="5"/>
  <c r="T95" i="5"/>
  <c r="H7" i="5"/>
  <c r="I7" i="5"/>
  <c r="A4" i="14"/>
  <c r="B4" i="14"/>
  <c r="C4" i="14"/>
  <c r="A5" i="14"/>
  <c r="B5" i="14"/>
  <c r="C5" i="14"/>
  <c r="A6" i="14"/>
  <c r="B6" i="14"/>
  <c r="C6" i="14"/>
  <c r="A7" i="14"/>
  <c r="B7" i="14"/>
  <c r="C7" i="14"/>
  <c r="A8" i="14"/>
  <c r="B8" i="14"/>
  <c r="C8" i="14"/>
  <c r="A9" i="14"/>
  <c r="B9" i="14"/>
  <c r="C9" i="14"/>
  <c r="A10" i="14"/>
  <c r="B10" i="14"/>
  <c r="C10" i="14"/>
  <c r="A11" i="14"/>
  <c r="B11" i="14"/>
  <c r="C11" i="14"/>
  <c r="A12" i="14"/>
  <c r="B12" i="14"/>
  <c r="C12" i="14"/>
  <c r="A13" i="14"/>
  <c r="B13" i="14"/>
  <c r="C13" i="14"/>
  <c r="A14" i="14"/>
  <c r="B14" i="14"/>
  <c r="C14" i="14"/>
  <c r="A15" i="14"/>
  <c r="B15" i="14"/>
  <c r="C15" i="14"/>
  <c r="A16" i="14"/>
  <c r="B16" i="14"/>
  <c r="C16" i="14"/>
  <c r="A17" i="14"/>
  <c r="B17" i="14"/>
  <c r="C17" i="14"/>
  <c r="A18" i="14"/>
  <c r="B18" i="14"/>
  <c r="C18" i="14"/>
  <c r="A19" i="14"/>
  <c r="B19" i="14"/>
  <c r="C19" i="14"/>
  <c r="A20" i="14"/>
  <c r="B20" i="14"/>
  <c r="C20" i="14"/>
  <c r="A21" i="14"/>
  <c r="B21" i="14"/>
  <c r="C21" i="14"/>
  <c r="A22" i="14"/>
  <c r="B22" i="14"/>
  <c r="C22" i="14"/>
  <c r="A23" i="14"/>
  <c r="B23" i="14"/>
  <c r="C23" i="14"/>
  <c r="A24" i="14"/>
  <c r="B24" i="14"/>
  <c r="C24" i="14"/>
  <c r="A25" i="14"/>
  <c r="B25" i="14"/>
  <c r="C25" i="14"/>
  <c r="A26" i="14"/>
  <c r="B26" i="14"/>
  <c r="C26" i="14"/>
  <c r="A27" i="14"/>
  <c r="B27" i="14"/>
  <c r="C27" i="14"/>
  <c r="A28" i="14"/>
  <c r="B28" i="14"/>
  <c r="C28" i="14"/>
  <c r="A29" i="14"/>
  <c r="B29" i="14"/>
  <c r="C29" i="14"/>
  <c r="A30" i="14"/>
  <c r="B30" i="14"/>
  <c r="C30" i="14"/>
  <c r="A31" i="14"/>
  <c r="B31" i="14"/>
  <c r="C31" i="14"/>
  <c r="A32" i="14"/>
  <c r="B32" i="14"/>
  <c r="C32" i="14"/>
  <c r="A33" i="14"/>
  <c r="B33" i="14"/>
  <c r="C33" i="14"/>
  <c r="A34" i="14"/>
  <c r="B34" i="14"/>
  <c r="C34" i="14"/>
  <c r="A35" i="14"/>
  <c r="B35" i="14"/>
  <c r="C35" i="14"/>
  <c r="A36" i="14"/>
  <c r="B36" i="14"/>
  <c r="C36" i="14"/>
  <c r="A37" i="14"/>
  <c r="B37" i="14"/>
  <c r="C37" i="14"/>
  <c r="A38" i="14"/>
  <c r="B38" i="14"/>
  <c r="C38" i="14"/>
  <c r="A39" i="14"/>
  <c r="B39" i="14"/>
  <c r="C39" i="14"/>
  <c r="A40" i="14"/>
  <c r="B40" i="14"/>
  <c r="C40" i="14"/>
  <c r="A41" i="14"/>
  <c r="B41" i="14"/>
  <c r="C41" i="14"/>
  <c r="A42" i="14"/>
  <c r="B42" i="14"/>
  <c r="C42" i="14"/>
  <c r="A43" i="14"/>
  <c r="B43" i="14"/>
  <c r="C43" i="14"/>
  <c r="A44" i="14"/>
  <c r="B44" i="14"/>
  <c r="C44" i="14"/>
  <c r="A45" i="14"/>
  <c r="B45" i="14"/>
  <c r="C45" i="14"/>
  <c r="A46" i="14"/>
  <c r="B46" i="14"/>
  <c r="C46" i="14"/>
  <c r="A47" i="14"/>
  <c r="B47" i="14"/>
  <c r="C47" i="14"/>
  <c r="A48" i="14"/>
  <c r="B48" i="14"/>
  <c r="C48" i="14"/>
  <c r="A49" i="14"/>
  <c r="B49" i="14"/>
  <c r="C49" i="14"/>
  <c r="A50" i="14"/>
  <c r="B50" i="14"/>
  <c r="C50" i="14"/>
  <c r="A51" i="14"/>
  <c r="B51" i="14"/>
  <c r="C51" i="14"/>
  <c r="A52" i="14"/>
  <c r="B52" i="14"/>
  <c r="C52" i="14"/>
  <c r="A53" i="14"/>
  <c r="B53" i="14"/>
  <c r="C53" i="14"/>
  <c r="A54" i="14"/>
  <c r="B54" i="14"/>
  <c r="C54" i="14"/>
  <c r="A55" i="14"/>
  <c r="B55" i="14"/>
  <c r="C55" i="14"/>
  <c r="A56" i="14"/>
  <c r="B56" i="14"/>
  <c r="C56" i="14"/>
  <c r="A57" i="14"/>
  <c r="B57" i="14"/>
  <c r="C57" i="14"/>
  <c r="A58" i="14"/>
  <c r="B58" i="14"/>
  <c r="C58" i="14"/>
  <c r="A59" i="14"/>
  <c r="B59" i="14"/>
  <c r="C59" i="14"/>
  <c r="A60" i="14"/>
  <c r="B60" i="14"/>
  <c r="C60" i="14"/>
  <c r="A61" i="14"/>
  <c r="B61" i="14"/>
  <c r="C61" i="14"/>
  <c r="A62" i="14"/>
  <c r="B62" i="14"/>
  <c r="C62" i="14"/>
  <c r="A63" i="14"/>
  <c r="B63" i="14"/>
  <c r="C63" i="14"/>
  <c r="A64" i="14"/>
  <c r="B64" i="14"/>
  <c r="C64" i="14"/>
  <c r="A65" i="14"/>
  <c r="B65" i="14"/>
  <c r="C65" i="14"/>
  <c r="A66" i="14"/>
  <c r="B66" i="14"/>
  <c r="C66" i="14"/>
  <c r="A67" i="14"/>
  <c r="B67" i="14"/>
  <c r="C67" i="14"/>
  <c r="A68" i="14"/>
  <c r="B68" i="14"/>
  <c r="C68" i="14"/>
  <c r="A69" i="14"/>
  <c r="B69" i="14"/>
  <c r="C69" i="14"/>
  <c r="A70" i="14"/>
  <c r="B70" i="14"/>
  <c r="C70" i="14"/>
  <c r="A71" i="14"/>
  <c r="B71" i="14"/>
  <c r="C71" i="14"/>
  <c r="A72" i="14"/>
  <c r="B72" i="14"/>
  <c r="C72" i="14"/>
  <c r="A73" i="14"/>
  <c r="B73" i="14"/>
  <c r="C73" i="14"/>
  <c r="A74" i="14"/>
  <c r="B74" i="14"/>
  <c r="C74" i="14"/>
  <c r="A75" i="14"/>
  <c r="B75" i="14"/>
  <c r="C75" i="14"/>
  <c r="C3" i="14"/>
  <c r="B3" i="14"/>
  <c r="E2" i="12"/>
  <c r="C7" i="4"/>
  <c r="D7" i="4"/>
  <c r="E7" i="4"/>
  <c r="H7" i="4"/>
  <c r="I7" i="4"/>
  <c r="J7" i="4"/>
  <c r="K7" i="4"/>
  <c r="L7" i="4"/>
  <c r="M7" i="4"/>
  <c r="T7" i="4"/>
  <c r="V7" i="4"/>
  <c r="C8" i="4"/>
  <c r="D8" i="4"/>
  <c r="E8" i="4"/>
  <c r="H8" i="4"/>
  <c r="I8" i="4"/>
  <c r="J8" i="4"/>
  <c r="K8" i="4"/>
  <c r="L8" i="4"/>
  <c r="M8" i="4"/>
  <c r="T8" i="4"/>
  <c r="V8" i="4"/>
  <c r="C9" i="4"/>
  <c r="D9" i="4"/>
  <c r="E9" i="4"/>
  <c r="H9" i="4"/>
  <c r="I9" i="4"/>
  <c r="J9" i="4"/>
  <c r="K9" i="4"/>
  <c r="L9" i="4"/>
  <c r="M9" i="4"/>
  <c r="T9" i="4"/>
  <c r="V9" i="4"/>
  <c r="C10" i="4"/>
  <c r="D10" i="4"/>
  <c r="E10" i="4"/>
  <c r="H10" i="4"/>
  <c r="I10" i="4"/>
  <c r="J10" i="4"/>
  <c r="K10" i="4"/>
  <c r="L10" i="4"/>
  <c r="M10" i="4"/>
  <c r="T10" i="4"/>
  <c r="V10" i="4"/>
  <c r="C11" i="4"/>
  <c r="D11" i="4"/>
  <c r="E11" i="4"/>
  <c r="H11" i="4"/>
  <c r="I11" i="4"/>
  <c r="J11" i="4"/>
  <c r="K11" i="4"/>
  <c r="L11" i="4"/>
  <c r="M11" i="4"/>
  <c r="T11" i="4"/>
  <c r="V11" i="4"/>
  <c r="C12" i="4"/>
  <c r="D12" i="4"/>
  <c r="E12" i="4"/>
  <c r="H12" i="4"/>
  <c r="I12" i="4"/>
  <c r="J12" i="4"/>
  <c r="K12" i="4"/>
  <c r="L12" i="4"/>
  <c r="M12" i="4"/>
  <c r="T12" i="4"/>
  <c r="V12" i="4"/>
  <c r="C13" i="4"/>
  <c r="D13" i="4"/>
  <c r="E13" i="4"/>
  <c r="H13" i="4"/>
  <c r="I13" i="4"/>
  <c r="J13" i="4"/>
  <c r="K13" i="4"/>
  <c r="L13" i="4"/>
  <c r="M13" i="4"/>
  <c r="T13" i="4"/>
  <c r="V13" i="4"/>
  <c r="C14" i="4"/>
  <c r="D14" i="4"/>
  <c r="E14" i="4"/>
  <c r="H14" i="4"/>
  <c r="I14" i="4"/>
  <c r="J14" i="4"/>
  <c r="K14" i="4"/>
  <c r="L14" i="4"/>
  <c r="M14" i="4"/>
  <c r="T14" i="4"/>
  <c r="V14" i="4"/>
  <c r="C15" i="4"/>
  <c r="D15" i="4"/>
  <c r="E15" i="4"/>
  <c r="H15" i="4"/>
  <c r="I15" i="4"/>
  <c r="J15" i="4"/>
  <c r="K15" i="4"/>
  <c r="L15" i="4"/>
  <c r="M15" i="4"/>
  <c r="T15" i="4"/>
  <c r="V15" i="4"/>
  <c r="C16" i="4"/>
  <c r="D16" i="4"/>
  <c r="E16" i="4"/>
  <c r="H16" i="4"/>
  <c r="I16" i="4"/>
  <c r="J16" i="4"/>
  <c r="K16" i="4"/>
  <c r="L16" i="4"/>
  <c r="M16" i="4"/>
  <c r="T16" i="4"/>
  <c r="V16" i="4"/>
  <c r="C17" i="4"/>
  <c r="D17" i="4"/>
  <c r="E17" i="4"/>
  <c r="H17" i="4"/>
  <c r="I17" i="4"/>
  <c r="J17" i="4"/>
  <c r="K17" i="4"/>
  <c r="L17" i="4"/>
  <c r="M17" i="4"/>
  <c r="T17" i="4"/>
  <c r="V17" i="4"/>
  <c r="C18" i="4"/>
  <c r="D18" i="4"/>
  <c r="E18" i="4"/>
  <c r="H18" i="4"/>
  <c r="I18" i="4"/>
  <c r="J18" i="4"/>
  <c r="K18" i="4"/>
  <c r="L18" i="4"/>
  <c r="M18" i="4"/>
  <c r="T18" i="4"/>
  <c r="V18" i="4"/>
  <c r="C19" i="4"/>
  <c r="D19" i="4"/>
  <c r="E19" i="4"/>
  <c r="H19" i="4"/>
  <c r="I19" i="4"/>
  <c r="J19" i="4"/>
  <c r="K19" i="4"/>
  <c r="L19" i="4"/>
  <c r="M19" i="4"/>
  <c r="T19" i="4"/>
  <c r="V19" i="4"/>
  <c r="C20" i="4"/>
  <c r="D20" i="4"/>
  <c r="E20" i="4"/>
  <c r="H20" i="4"/>
  <c r="I20" i="4"/>
  <c r="J20" i="4"/>
  <c r="K20" i="4"/>
  <c r="L20" i="4"/>
  <c r="M20" i="4"/>
  <c r="T20" i="4"/>
  <c r="V20" i="4"/>
  <c r="C21" i="4"/>
  <c r="D21" i="4"/>
  <c r="E21" i="4"/>
  <c r="H21" i="4"/>
  <c r="I21" i="4"/>
  <c r="J21" i="4"/>
  <c r="K21" i="4"/>
  <c r="L21" i="4"/>
  <c r="M21" i="4"/>
  <c r="T21" i="4"/>
  <c r="V21" i="4"/>
  <c r="C22" i="4"/>
  <c r="D22" i="4"/>
  <c r="E22" i="4"/>
  <c r="H22" i="4"/>
  <c r="I22" i="4"/>
  <c r="J22" i="4"/>
  <c r="K22" i="4"/>
  <c r="L22" i="4"/>
  <c r="M22" i="4"/>
  <c r="T22" i="4"/>
  <c r="V22" i="4"/>
  <c r="C23" i="4"/>
  <c r="D23" i="4"/>
  <c r="E23" i="4"/>
  <c r="H23" i="4"/>
  <c r="I23" i="4"/>
  <c r="J23" i="4"/>
  <c r="K23" i="4"/>
  <c r="L23" i="4"/>
  <c r="M23" i="4"/>
  <c r="T23" i="4"/>
  <c r="V23" i="4"/>
  <c r="C24" i="4"/>
  <c r="D24" i="4"/>
  <c r="E24" i="4"/>
  <c r="H24" i="4"/>
  <c r="I24" i="4"/>
  <c r="J24" i="4"/>
  <c r="K24" i="4"/>
  <c r="L24" i="4"/>
  <c r="M24" i="4"/>
  <c r="T24" i="4"/>
  <c r="V24" i="4"/>
  <c r="C25" i="4"/>
  <c r="D25" i="4"/>
  <c r="E25" i="4"/>
  <c r="H25" i="4"/>
  <c r="I25" i="4"/>
  <c r="J25" i="4"/>
  <c r="K25" i="4"/>
  <c r="L25" i="4"/>
  <c r="M25" i="4"/>
  <c r="T25" i="4"/>
  <c r="V25" i="4"/>
  <c r="C26" i="4"/>
  <c r="D26" i="4"/>
  <c r="E26" i="4"/>
  <c r="H26" i="4"/>
  <c r="I26" i="4"/>
  <c r="J26" i="4"/>
  <c r="K26" i="4"/>
  <c r="L26" i="4"/>
  <c r="M26" i="4"/>
  <c r="T26" i="4"/>
  <c r="V26" i="4"/>
  <c r="C27" i="4"/>
  <c r="D27" i="4"/>
  <c r="E27" i="4"/>
  <c r="H27" i="4"/>
  <c r="I27" i="4"/>
  <c r="J27" i="4"/>
  <c r="K27" i="4"/>
  <c r="L27" i="4"/>
  <c r="M27" i="4"/>
  <c r="T27" i="4"/>
  <c r="V27" i="4"/>
  <c r="C28" i="4"/>
  <c r="D28" i="4"/>
  <c r="E28" i="4"/>
  <c r="H28" i="4"/>
  <c r="I28" i="4"/>
  <c r="J28" i="4"/>
  <c r="K28" i="4"/>
  <c r="L28" i="4"/>
  <c r="M28" i="4"/>
  <c r="T28" i="4"/>
  <c r="V28" i="4"/>
  <c r="C29" i="4"/>
  <c r="D29" i="4"/>
  <c r="E29" i="4"/>
  <c r="H29" i="4"/>
  <c r="I29" i="4"/>
  <c r="J29" i="4"/>
  <c r="K29" i="4"/>
  <c r="L29" i="4"/>
  <c r="M29" i="4"/>
  <c r="T29" i="4"/>
  <c r="V29" i="4"/>
  <c r="C30" i="4"/>
  <c r="D30" i="4"/>
  <c r="E30" i="4"/>
  <c r="H30" i="4"/>
  <c r="I30" i="4"/>
  <c r="J30" i="4"/>
  <c r="K30" i="4"/>
  <c r="L30" i="4"/>
  <c r="M30" i="4"/>
  <c r="T30" i="4"/>
  <c r="V30" i="4"/>
  <c r="C31" i="4"/>
  <c r="D31" i="4"/>
  <c r="E31" i="4"/>
  <c r="H31" i="4"/>
  <c r="I31" i="4"/>
  <c r="J31" i="4"/>
  <c r="K31" i="4"/>
  <c r="L31" i="4"/>
  <c r="M31" i="4"/>
  <c r="T31" i="4"/>
  <c r="V31" i="4"/>
  <c r="C32" i="4"/>
  <c r="D32" i="4"/>
  <c r="E32" i="4"/>
  <c r="H32" i="4"/>
  <c r="I32" i="4"/>
  <c r="J32" i="4"/>
  <c r="K32" i="4"/>
  <c r="L32" i="4"/>
  <c r="M32" i="4"/>
  <c r="T32" i="4"/>
  <c r="V32" i="4"/>
  <c r="C33" i="4"/>
  <c r="D33" i="4"/>
  <c r="E33" i="4"/>
  <c r="H33" i="4"/>
  <c r="I33" i="4"/>
  <c r="J33" i="4"/>
  <c r="K33" i="4"/>
  <c r="L33" i="4"/>
  <c r="M33" i="4"/>
  <c r="T33" i="4"/>
  <c r="V33" i="4"/>
  <c r="C34" i="4"/>
  <c r="D34" i="4"/>
  <c r="E34" i="4"/>
  <c r="H34" i="4"/>
  <c r="I34" i="4"/>
  <c r="J34" i="4"/>
  <c r="K34" i="4"/>
  <c r="L34" i="4"/>
  <c r="M34" i="4"/>
  <c r="T34" i="4"/>
  <c r="V34" i="4"/>
  <c r="C35" i="4"/>
  <c r="D35" i="4"/>
  <c r="E35" i="4"/>
  <c r="H35" i="4"/>
  <c r="I35" i="4"/>
  <c r="J35" i="4"/>
  <c r="K35" i="4"/>
  <c r="L35" i="4"/>
  <c r="M35" i="4"/>
  <c r="T35" i="4"/>
  <c r="V35" i="4"/>
  <c r="C36" i="4"/>
  <c r="D36" i="4"/>
  <c r="E36" i="4"/>
  <c r="H36" i="4"/>
  <c r="I36" i="4"/>
  <c r="J36" i="4"/>
  <c r="K36" i="4"/>
  <c r="L36" i="4"/>
  <c r="M36" i="4"/>
  <c r="T36" i="4"/>
  <c r="V36" i="4"/>
  <c r="C37" i="4"/>
  <c r="D37" i="4"/>
  <c r="E37" i="4"/>
  <c r="H37" i="4"/>
  <c r="I37" i="4"/>
  <c r="J37" i="4"/>
  <c r="K37" i="4"/>
  <c r="L37" i="4"/>
  <c r="M37" i="4"/>
  <c r="T37" i="4"/>
  <c r="V37" i="4"/>
  <c r="C38" i="4"/>
  <c r="D38" i="4"/>
  <c r="E38" i="4"/>
  <c r="H38" i="4"/>
  <c r="I38" i="4"/>
  <c r="J38" i="4"/>
  <c r="K38" i="4"/>
  <c r="L38" i="4"/>
  <c r="M38" i="4"/>
  <c r="T38" i="4"/>
  <c r="V38" i="4"/>
  <c r="C39" i="4"/>
  <c r="D39" i="4"/>
  <c r="E39" i="4"/>
  <c r="H39" i="4"/>
  <c r="I39" i="4"/>
  <c r="J39" i="4"/>
  <c r="K39" i="4"/>
  <c r="L39" i="4"/>
  <c r="M39" i="4"/>
  <c r="T39" i="4"/>
  <c r="V39" i="4"/>
  <c r="C40" i="4"/>
  <c r="D40" i="4"/>
  <c r="E40" i="4"/>
  <c r="H40" i="4"/>
  <c r="I40" i="4"/>
  <c r="J40" i="4"/>
  <c r="K40" i="4"/>
  <c r="L40" i="4"/>
  <c r="M40" i="4"/>
  <c r="T40" i="4"/>
  <c r="V40" i="4"/>
  <c r="C41" i="4"/>
  <c r="D41" i="4"/>
  <c r="E41" i="4"/>
  <c r="H41" i="4"/>
  <c r="I41" i="4"/>
  <c r="J41" i="4"/>
  <c r="K41" i="4"/>
  <c r="L41" i="4"/>
  <c r="M41" i="4"/>
  <c r="T41" i="4"/>
  <c r="V41" i="4"/>
  <c r="C42" i="4"/>
  <c r="D42" i="4"/>
  <c r="E42" i="4"/>
  <c r="H42" i="4"/>
  <c r="I42" i="4"/>
  <c r="J42" i="4"/>
  <c r="K42" i="4"/>
  <c r="L42" i="4"/>
  <c r="M42" i="4"/>
  <c r="T42" i="4"/>
  <c r="V42" i="4"/>
  <c r="C43" i="4"/>
  <c r="D43" i="4"/>
  <c r="E43" i="4"/>
  <c r="H43" i="4"/>
  <c r="I43" i="4"/>
  <c r="J43" i="4"/>
  <c r="K43" i="4"/>
  <c r="L43" i="4"/>
  <c r="M43" i="4"/>
  <c r="T43" i="4"/>
  <c r="V43" i="4"/>
  <c r="C44" i="4"/>
  <c r="D44" i="4"/>
  <c r="E44" i="4"/>
  <c r="H44" i="4"/>
  <c r="I44" i="4"/>
  <c r="J44" i="4"/>
  <c r="K44" i="4"/>
  <c r="L44" i="4"/>
  <c r="M44" i="4"/>
  <c r="T44" i="4"/>
  <c r="V44" i="4"/>
  <c r="C45" i="4"/>
  <c r="D45" i="4"/>
  <c r="E45" i="4"/>
  <c r="H45" i="4"/>
  <c r="I45" i="4"/>
  <c r="J45" i="4"/>
  <c r="K45" i="4"/>
  <c r="L45" i="4"/>
  <c r="M45" i="4"/>
  <c r="T45" i="4"/>
  <c r="V45" i="4"/>
  <c r="C46" i="4"/>
  <c r="D46" i="4"/>
  <c r="E46" i="4"/>
  <c r="H46" i="4"/>
  <c r="I46" i="4"/>
  <c r="J46" i="4"/>
  <c r="K46" i="4"/>
  <c r="L46" i="4"/>
  <c r="M46" i="4"/>
  <c r="T46" i="4"/>
  <c r="V46" i="4"/>
  <c r="C47" i="4"/>
  <c r="D47" i="4"/>
  <c r="E47" i="4"/>
  <c r="H47" i="4"/>
  <c r="I47" i="4"/>
  <c r="J47" i="4"/>
  <c r="K47" i="4"/>
  <c r="L47" i="4"/>
  <c r="M47" i="4"/>
  <c r="T47" i="4"/>
  <c r="V47" i="4"/>
  <c r="C48" i="4"/>
  <c r="D48" i="4"/>
  <c r="E48" i="4"/>
  <c r="H48" i="4"/>
  <c r="I48" i="4"/>
  <c r="J48" i="4"/>
  <c r="K48" i="4"/>
  <c r="L48" i="4"/>
  <c r="M48" i="4"/>
  <c r="T48" i="4"/>
  <c r="V48" i="4"/>
  <c r="C49" i="4"/>
  <c r="D49" i="4"/>
  <c r="E49" i="4"/>
  <c r="H49" i="4"/>
  <c r="I49" i="4"/>
  <c r="J49" i="4"/>
  <c r="K49" i="4"/>
  <c r="L49" i="4"/>
  <c r="M49" i="4"/>
  <c r="T49" i="4"/>
  <c r="V49" i="4"/>
  <c r="C50" i="4"/>
  <c r="D50" i="4"/>
  <c r="E50" i="4"/>
  <c r="H50" i="4"/>
  <c r="I50" i="4"/>
  <c r="J50" i="4"/>
  <c r="K50" i="4"/>
  <c r="L50" i="4"/>
  <c r="M50" i="4"/>
  <c r="T50" i="4"/>
  <c r="V50" i="4"/>
  <c r="C51" i="4"/>
  <c r="D51" i="4"/>
  <c r="E51" i="4"/>
  <c r="H51" i="4"/>
  <c r="I51" i="4"/>
  <c r="J51" i="4"/>
  <c r="K51" i="4"/>
  <c r="L51" i="4"/>
  <c r="M51" i="4"/>
  <c r="T51" i="4"/>
  <c r="V51" i="4"/>
  <c r="C52" i="4"/>
  <c r="D52" i="4"/>
  <c r="E52" i="4"/>
  <c r="H52" i="4"/>
  <c r="I52" i="4"/>
  <c r="J52" i="4"/>
  <c r="K52" i="4"/>
  <c r="L52" i="4"/>
  <c r="M52" i="4"/>
  <c r="T52" i="4"/>
  <c r="V52" i="4"/>
  <c r="C53" i="4"/>
  <c r="D53" i="4"/>
  <c r="E53" i="4"/>
  <c r="H53" i="4"/>
  <c r="I53" i="4"/>
  <c r="J53" i="4"/>
  <c r="K53" i="4"/>
  <c r="L53" i="4"/>
  <c r="M53" i="4"/>
  <c r="T53" i="4"/>
  <c r="V53" i="4"/>
  <c r="C54" i="4"/>
  <c r="D54" i="4"/>
  <c r="E54" i="4"/>
  <c r="H54" i="4"/>
  <c r="I54" i="4"/>
  <c r="J54" i="4"/>
  <c r="K54" i="4"/>
  <c r="L54" i="4"/>
  <c r="M54" i="4"/>
  <c r="T54" i="4"/>
  <c r="V54" i="4"/>
  <c r="C55" i="4"/>
  <c r="D55" i="4"/>
  <c r="E55" i="4"/>
  <c r="H55" i="4"/>
  <c r="I55" i="4"/>
  <c r="J55" i="4"/>
  <c r="K55" i="4"/>
  <c r="L55" i="4"/>
  <c r="M55" i="4"/>
  <c r="T55" i="4"/>
  <c r="V55" i="4"/>
  <c r="C56" i="4"/>
  <c r="D56" i="4"/>
  <c r="E56" i="4"/>
  <c r="H56" i="4"/>
  <c r="I56" i="4"/>
  <c r="J56" i="4"/>
  <c r="K56" i="4"/>
  <c r="L56" i="4"/>
  <c r="M56" i="4"/>
  <c r="T56" i="4"/>
  <c r="V56" i="4"/>
  <c r="C57" i="4"/>
  <c r="D57" i="4"/>
  <c r="E57" i="4"/>
  <c r="H57" i="4"/>
  <c r="I57" i="4"/>
  <c r="J57" i="4"/>
  <c r="K57" i="4"/>
  <c r="L57" i="4"/>
  <c r="M57" i="4"/>
  <c r="T57" i="4"/>
  <c r="V57" i="4"/>
  <c r="C58" i="4"/>
  <c r="D58" i="4"/>
  <c r="E58" i="4"/>
  <c r="H58" i="4"/>
  <c r="I58" i="4"/>
  <c r="J58" i="4"/>
  <c r="K58" i="4"/>
  <c r="L58" i="4"/>
  <c r="M58" i="4"/>
  <c r="T58" i="4"/>
  <c r="V58" i="4"/>
  <c r="C59" i="4"/>
  <c r="D59" i="4"/>
  <c r="E59" i="4"/>
  <c r="H59" i="4"/>
  <c r="I59" i="4"/>
  <c r="J59" i="4"/>
  <c r="K59" i="4"/>
  <c r="L59" i="4"/>
  <c r="M59" i="4"/>
  <c r="T59" i="4"/>
  <c r="V59" i="4"/>
  <c r="C60" i="4"/>
  <c r="D60" i="4"/>
  <c r="E60" i="4"/>
  <c r="H60" i="4"/>
  <c r="I60" i="4"/>
  <c r="J60" i="4"/>
  <c r="K60" i="4"/>
  <c r="L60" i="4"/>
  <c r="M60" i="4"/>
  <c r="T60" i="4"/>
  <c r="V60" i="4"/>
  <c r="C61" i="4"/>
  <c r="D61" i="4"/>
  <c r="E61" i="4"/>
  <c r="H61" i="4"/>
  <c r="I61" i="4"/>
  <c r="J61" i="4"/>
  <c r="K61" i="4"/>
  <c r="L61" i="4"/>
  <c r="M61" i="4"/>
  <c r="T61" i="4"/>
  <c r="V61" i="4"/>
  <c r="C62" i="4"/>
  <c r="D62" i="4"/>
  <c r="E62" i="4"/>
  <c r="H62" i="4"/>
  <c r="I62" i="4"/>
  <c r="J62" i="4"/>
  <c r="K62" i="4"/>
  <c r="L62" i="4"/>
  <c r="M62" i="4"/>
  <c r="T62" i="4"/>
  <c r="V62" i="4"/>
  <c r="C63" i="4"/>
  <c r="D63" i="4"/>
  <c r="E63" i="4"/>
  <c r="H63" i="4"/>
  <c r="I63" i="4"/>
  <c r="J63" i="4"/>
  <c r="K63" i="4"/>
  <c r="L63" i="4"/>
  <c r="M63" i="4"/>
  <c r="T63" i="4"/>
  <c r="V63" i="4"/>
  <c r="C64" i="4"/>
  <c r="D64" i="4"/>
  <c r="E64" i="4"/>
  <c r="H64" i="4"/>
  <c r="I64" i="4"/>
  <c r="J64" i="4"/>
  <c r="K64" i="4"/>
  <c r="L64" i="4"/>
  <c r="M64" i="4"/>
  <c r="T64" i="4"/>
  <c r="V64" i="4"/>
  <c r="C65" i="4"/>
  <c r="D65" i="4"/>
  <c r="E65" i="4"/>
  <c r="H65" i="4"/>
  <c r="I65" i="4"/>
  <c r="J65" i="4"/>
  <c r="K65" i="4"/>
  <c r="L65" i="4"/>
  <c r="M65" i="4"/>
  <c r="T65" i="4"/>
  <c r="V65" i="4"/>
  <c r="C66" i="4"/>
  <c r="D66" i="4"/>
  <c r="E66" i="4"/>
  <c r="H66" i="4"/>
  <c r="I66" i="4"/>
  <c r="J66" i="4"/>
  <c r="K66" i="4"/>
  <c r="L66" i="4"/>
  <c r="M66" i="4"/>
  <c r="T66" i="4"/>
  <c r="V66" i="4"/>
  <c r="C67" i="4"/>
  <c r="D67" i="4"/>
  <c r="E67" i="4"/>
  <c r="H67" i="4"/>
  <c r="I67" i="4"/>
  <c r="J67" i="4"/>
  <c r="K67" i="4"/>
  <c r="L67" i="4"/>
  <c r="M67" i="4"/>
  <c r="T67" i="4"/>
  <c r="V67" i="4"/>
  <c r="C68" i="4"/>
  <c r="D68" i="4"/>
  <c r="E68" i="4"/>
  <c r="H68" i="4"/>
  <c r="I68" i="4"/>
  <c r="J68" i="4"/>
  <c r="K68" i="4"/>
  <c r="L68" i="4"/>
  <c r="M68" i="4"/>
  <c r="T68" i="4"/>
  <c r="V68" i="4"/>
  <c r="C69" i="4"/>
  <c r="D69" i="4"/>
  <c r="E69" i="4"/>
  <c r="H69" i="4"/>
  <c r="I69" i="4"/>
  <c r="J69" i="4"/>
  <c r="K69" i="4"/>
  <c r="L69" i="4"/>
  <c r="M69" i="4"/>
  <c r="T69" i="4"/>
  <c r="V69" i="4"/>
  <c r="C70" i="4"/>
  <c r="D70" i="4"/>
  <c r="E70" i="4"/>
  <c r="H70" i="4"/>
  <c r="I70" i="4"/>
  <c r="J70" i="4"/>
  <c r="K70" i="4"/>
  <c r="L70" i="4"/>
  <c r="M70" i="4"/>
  <c r="T70" i="4"/>
  <c r="V70" i="4"/>
  <c r="C71" i="4"/>
  <c r="D71" i="4"/>
  <c r="E71" i="4"/>
  <c r="H71" i="4"/>
  <c r="I71" i="4"/>
  <c r="J71" i="4"/>
  <c r="K71" i="4"/>
  <c r="L71" i="4"/>
  <c r="M71" i="4"/>
  <c r="T71" i="4"/>
  <c r="V71" i="4"/>
  <c r="C72" i="4"/>
  <c r="D72" i="4"/>
  <c r="E72" i="4"/>
  <c r="H72" i="4"/>
  <c r="I72" i="4"/>
  <c r="J72" i="4"/>
  <c r="K72" i="4"/>
  <c r="L72" i="4"/>
  <c r="M72" i="4"/>
  <c r="T72" i="4"/>
  <c r="V72" i="4"/>
  <c r="C73" i="4"/>
  <c r="D73" i="4"/>
  <c r="E73" i="4"/>
  <c r="H73" i="4"/>
  <c r="I73" i="4"/>
  <c r="J73" i="4"/>
  <c r="K73" i="4"/>
  <c r="L73" i="4"/>
  <c r="M73" i="4"/>
  <c r="T73" i="4"/>
  <c r="V73" i="4"/>
  <c r="C74" i="4"/>
  <c r="D74" i="4"/>
  <c r="E74" i="4"/>
  <c r="H74" i="4"/>
  <c r="I74" i="4"/>
  <c r="J74" i="4"/>
  <c r="K74" i="4"/>
  <c r="L74" i="4"/>
  <c r="M74" i="4"/>
  <c r="T74" i="4"/>
  <c r="V74" i="4"/>
  <c r="C75" i="4"/>
  <c r="D75" i="4"/>
  <c r="E75" i="4"/>
  <c r="H75" i="4"/>
  <c r="I75" i="4"/>
  <c r="J75" i="4"/>
  <c r="K75" i="4"/>
  <c r="L75" i="4"/>
  <c r="M75" i="4"/>
  <c r="T75" i="4"/>
  <c r="V75" i="4"/>
  <c r="C76" i="4"/>
  <c r="D76" i="4"/>
  <c r="E76" i="4"/>
  <c r="H76" i="4"/>
  <c r="I76" i="4"/>
  <c r="J76" i="4"/>
  <c r="K76" i="4"/>
  <c r="L76" i="4"/>
  <c r="M76" i="4"/>
  <c r="T76" i="4"/>
  <c r="V76" i="4"/>
  <c r="C77" i="4"/>
  <c r="D77" i="4"/>
  <c r="E77" i="4"/>
  <c r="H77" i="4"/>
  <c r="I77" i="4"/>
  <c r="J77" i="4"/>
  <c r="K77" i="4"/>
  <c r="L77" i="4"/>
  <c r="M77" i="4"/>
  <c r="T77" i="4"/>
  <c r="V77" i="4"/>
  <c r="C78" i="4"/>
  <c r="D78" i="4"/>
  <c r="E78" i="4"/>
  <c r="H78" i="4"/>
  <c r="I78" i="4"/>
  <c r="J78" i="4"/>
  <c r="K78" i="4"/>
  <c r="L78" i="4"/>
  <c r="M78" i="4"/>
  <c r="T78" i="4"/>
  <c r="V78" i="4"/>
  <c r="C79" i="4"/>
  <c r="D79" i="4"/>
  <c r="E79" i="4"/>
  <c r="H79" i="4"/>
  <c r="I79" i="4"/>
  <c r="J79" i="4"/>
  <c r="K79" i="4"/>
  <c r="L79" i="4"/>
  <c r="M79" i="4"/>
  <c r="T79" i="4"/>
  <c r="V79" i="4"/>
  <c r="C80" i="4"/>
  <c r="D80" i="4"/>
  <c r="E80" i="4"/>
  <c r="H80" i="4"/>
  <c r="I80" i="4"/>
  <c r="J80" i="4"/>
  <c r="K80" i="4"/>
  <c r="L80" i="4"/>
  <c r="M80" i="4"/>
  <c r="T80" i="4"/>
  <c r="V80" i="4"/>
  <c r="C81" i="4"/>
  <c r="D81" i="4"/>
  <c r="E81" i="4"/>
  <c r="H81" i="4"/>
  <c r="I81" i="4"/>
  <c r="J81" i="4"/>
  <c r="K81" i="4"/>
  <c r="L81" i="4"/>
  <c r="M81" i="4"/>
  <c r="T81" i="4"/>
  <c r="V81" i="4"/>
  <c r="C82" i="4"/>
  <c r="D82" i="4"/>
  <c r="E82" i="4"/>
  <c r="H82" i="4"/>
  <c r="I82" i="4"/>
  <c r="J82" i="4"/>
  <c r="K82" i="4"/>
  <c r="L82" i="4"/>
  <c r="M82" i="4"/>
  <c r="T82" i="4"/>
  <c r="V82" i="4"/>
  <c r="C83" i="4"/>
  <c r="D83" i="4"/>
  <c r="E83" i="4"/>
  <c r="H83" i="4"/>
  <c r="I83" i="4"/>
  <c r="J83" i="4"/>
  <c r="K83" i="4"/>
  <c r="L83" i="4"/>
  <c r="M83" i="4"/>
  <c r="T83" i="4"/>
  <c r="V83" i="4"/>
  <c r="C84" i="4"/>
  <c r="D84" i="4"/>
  <c r="E84" i="4"/>
  <c r="H84" i="4"/>
  <c r="I84" i="4"/>
  <c r="J84" i="4"/>
  <c r="K84" i="4"/>
  <c r="L84" i="4"/>
  <c r="M84" i="4"/>
  <c r="T84" i="4"/>
  <c r="V84" i="4"/>
  <c r="C85" i="4"/>
  <c r="D85" i="4"/>
  <c r="E85" i="4"/>
  <c r="H85" i="4"/>
  <c r="I85" i="4"/>
  <c r="J85" i="4"/>
  <c r="K85" i="4"/>
  <c r="L85" i="4"/>
  <c r="M85" i="4"/>
  <c r="T85" i="4"/>
  <c r="V85" i="4"/>
  <c r="C86" i="4"/>
  <c r="D86" i="4"/>
  <c r="E86" i="4"/>
  <c r="H86" i="4"/>
  <c r="I86" i="4"/>
  <c r="J86" i="4"/>
  <c r="K86" i="4"/>
  <c r="L86" i="4"/>
  <c r="M86" i="4"/>
  <c r="T86" i="4"/>
  <c r="V86" i="4"/>
  <c r="C87" i="4"/>
  <c r="D87" i="4"/>
  <c r="E87" i="4"/>
  <c r="H87" i="4"/>
  <c r="I87" i="4"/>
  <c r="J87" i="4"/>
  <c r="K87" i="4"/>
  <c r="L87" i="4"/>
  <c r="M87" i="4"/>
  <c r="T87" i="4"/>
  <c r="V87" i="4"/>
  <c r="C88" i="4"/>
  <c r="D88" i="4"/>
  <c r="E88" i="4"/>
  <c r="H88" i="4"/>
  <c r="I88" i="4"/>
  <c r="J88" i="4"/>
  <c r="K88" i="4"/>
  <c r="L88" i="4"/>
  <c r="M88" i="4"/>
  <c r="T88" i="4"/>
  <c r="V88" i="4"/>
  <c r="C89" i="4"/>
  <c r="D89" i="4"/>
  <c r="E89" i="4"/>
  <c r="H89" i="4"/>
  <c r="I89" i="4"/>
  <c r="J89" i="4"/>
  <c r="K89" i="4"/>
  <c r="L89" i="4"/>
  <c r="M89" i="4"/>
  <c r="T89" i="4"/>
  <c r="V89" i="4"/>
  <c r="C90" i="4"/>
  <c r="D90" i="4"/>
  <c r="E90" i="4"/>
  <c r="H90" i="4"/>
  <c r="I90" i="4"/>
  <c r="J90" i="4"/>
  <c r="K90" i="4"/>
  <c r="L90" i="4"/>
  <c r="M90" i="4"/>
  <c r="T90" i="4"/>
  <c r="V90" i="4"/>
  <c r="C91" i="4"/>
  <c r="D91" i="4"/>
  <c r="E91" i="4"/>
  <c r="H91" i="4"/>
  <c r="I91" i="4"/>
  <c r="J91" i="4"/>
  <c r="K91" i="4"/>
  <c r="L91" i="4"/>
  <c r="M91" i="4"/>
  <c r="T91" i="4"/>
  <c r="V91" i="4"/>
  <c r="C92" i="4"/>
  <c r="D92" i="4"/>
  <c r="E92" i="4"/>
  <c r="H92" i="4"/>
  <c r="I92" i="4"/>
  <c r="J92" i="4"/>
  <c r="K92" i="4"/>
  <c r="L92" i="4"/>
  <c r="M92" i="4"/>
  <c r="T92" i="4"/>
  <c r="V92" i="4"/>
  <c r="C93" i="4"/>
  <c r="D93" i="4"/>
  <c r="E93" i="4"/>
  <c r="H93" i="4"/>
  <c r="I93" i="4"/>
  <c r="J93" i="4"/>
  <c r="K93" i="4"/>
  <c r="L93" i="4"/>
  <c r="M93" i="4"/>
  <c r="T93" i="4"/>
  <c r="V93" i="4"/>
  <c r="C94" i="4"/>
  <c r="D94" i="4"/>
  <c r="E94" i="4"/>
  <c r="H94" i="4"/>
  <c r="I94" i="4"/>
  <c r="J94" i="4"/>
  <c r="K94" i="4"/>
  <c r="L94" i="4"/>
  <c r="M94" i="4"/>
  <c r="T94" i="4"/>
  <c r="V94" i="4"/>
  <c r="C95" i="4"/>
  <c r="D95" i="4"/>
  <c r="E95" i="4"/>
  <c r="H95" i="4"/>
  <c r="I95" i="4"/>
  <c r="J95" i="4"/>
  <c r="K95" i="4"/>
  <c r="L95" i="4"/>
  <c r="M95" i="4"/>
  <c r="T95" i="4"/>
  <c r="V95" i="4"/>
  <c r="C96" i="4"/>
  <c r="D96" i="4"/>
  <c r="E96" i="4"/>
  <c r="H96" i="4"/>
  <c r="I96" i="4"/>
  <c r="J96" i="4"/>
  <c r="K96" i="4"/>
  <c r="L96" i="4"/>
  <c r="M96" i="4"/>
  <c r="T96" i="4"/>
  <c r="V96" i="4"/>
  <c r="C97" i="4"/>
  <c r="D97" i="4"/>
  <c r="E97" i="4"/>
  <c r="H97" i="4"/>
  <c r="I97" i="4"/>
  <c r="J97" i="4"/>
  <c r="K97" i="4"/>
  <c r="L97" i="4"/>
  <c r="M97" i="4"/>
  <c r="T97" i="4"/>
  <c r="V97" i="4"/>
  <c r="C98" i="4"/>
  <c r="D98" i="4"/>
  <c r="E98" i="4"/>
  <c r="H98" i="4"/>
  <c r="I98" i="4"/>
  <c r="J98" i="4"/>
  <c r="K98" i="4"/>
  <c r="L98" i="4"/>
  <c r="M98" i="4"/>
  <c r="T98" i="4"/>
  <c r="V98" i="4"/>
  <c r="C99" i="4"/>
  <c r="D99" i="4"/>
  <c r="E99" i="4"/>
  <c r="H99" i="4"/>
  <c r="I99" i="4"/>
  <c r="J99" i="4"/>
  <c r="K99" i="4"/>
  <c r="L99" i="4"/>
  <c r="M99" i="4"/>
  <c r="T99" i="4"/>
  <c r="V99" i="4"/>
  <c r="C100" i="4"/>
  <c r="D100" i="4"/>
  <c r="E100" i="4"/>
  <c r="H100" i="4"/>
  <c r="I100" i="4"/>
  <c r="J100" i="4"/>
  <c r="K100" i="4"/>
  <c r="L100" i="4"/>
  <c r="M100" i="4"/>
  <c r="T100" i="4"/>
  <c r="V100" i="4"/>
  <c r="C101" i="4"/>
  <c r="D101" i="4"/>
  <c r="E101" i="4"/>
  <c r="H101" i="4"/>
  <c r="I101" i="4"/>
  <c r="J101" i="4"/>
  <c r="K101" i="4"/>
  <c r="L101" i="4"/>
  <c r="M101" i="4"/>
  <c r="T101" i="4"/>
  <c r="V101" i="4"/>
  <c r="C102" i="4"/>
  <c r="D102" i="4"/>
  <c r="E102" i="4"/>
  <c r="H102" i="4"/>
  <c r="I102" i="4"/>
  <c r="J102" i="4"/>
  <c r="K102" i="4"/>
  <c r="L102" i="4"/>
  <c r="M102" i="4"/>
  <c r="T102" i="4"/>
  <c r="V102" i="4"/>
  <c r="C103" i="4"/>
  <c r="D103" i="4"/>
  <c r="E103" i="4"/>
  <c r="H103" i="4"/>
  <c r="I103" i="4"/>
  <c r="J103" i="4"/>
  <c r="K103" i="4"/>
  <c r="L103" i="4"/>
  <c r="M103" i="4"/>
  <c r="T103" i="4"/>
  <c r="V103" i="4"/>
  <c r="C104" i="4"/>
  <c r="D104" i="4"/>
  <c r="E104" i="4"/>
  <c r="H104" i="4"/>
  <c r="I104" i="4"/>
  <c r="J104" i="4"/>
  <c r="K104" i="4"/>
  <c r="L104" i="4"/>
  <c r="M104" i="4"/>
  <c r="T104" i="4"/>
  <c r="V104" i="4"/>
  <c r="C105" i="4"/>
  <c r="D105" i="4"/>
  <c r="E105" i="4"/>
  <c r="H105" i="4"/>
  <c r="I105" i="4"/>
  <c r="J105" i="4"/>
  <c r="K105" i="4"/>
  <c r="L105" i="4"/>
  <c r="M105" i="4"/>
  <c r="T105" i="4"/>
  <c r="V105" i="4"/>
  <c r="C106" i="4"/>
  <c r="D106" i="4"/>
  <c r="E106" i="4"/>
  <c r="H106" i="4"/>
  <c r="I106" i="4"/>
  <c r="J106" i="4"/>
  <c r="K106" i="4"/>
  <c r="L106" i="4"/>
  <c r="M106" i="4"/>
  <c r="T106" i="4"/>
  <c r="V106" i="4"/>
  <c r="C107" i="4"/>
  <c r="D107" i="4"/>
  <c r="E107" i="4"/>
  <c r="H107" i="4"/>
  <c r="I107" i="4"/>
  <c r="J107" i="4"/>
  <c r="K107" i="4"/>
  <c r="L107" i="4"/>
  <c r="M107" i="4"/>
  <c r="T107" i="4"/>
  <c r="V107" i="4"/>
  <c r="C108" i="4"/>
  <c r="D108" i="4"/>
  <c r="E108" i="4"/>
  <c r="H108" i="4"/>
  <c r="I108" i="4"/>
  <c r="J108" i="4"/>
  <c r="K108" i="4"/>
  <c r="L108" i="4"/>
  <c r="M108" i="4"/>
  <c r="T108" i="4"/>
  <c r="V108" i="4"/>
  <c r="C109" i="4"/>
  <c r="D109" i="4"/>
  <c r="E109" i="4"/>
  <c r="H109" i="4"/>
  <c r="I109" i="4"/>
  <c r="J109" i="4"/>
  <c r="K109" i="4"/>
  <c r="L109" i="4"/>
  <c r="M109" i="4"/>
  <c r="T109" i="4"/>
  <c r="V109" i="4"/>
  <c r="C110" i="4"/>
  <c r="D110" i="4"/>
  <c r="E110" i="4"/>
  <c r="H110" i="4"/>
  <c r="I110" i="4"/>
  <c r="J110" i="4"/>
  <c r="K110" i="4"/>
  <c r="L110" i="4"/>
  <c r="M110" i="4"/>
  <c r="T110" i="4"/>
  <c r="V110" i="4"/>
  <c r="C111" i="4"/>
  <c r="D111" i="4"/>
  <c r="E111" i="4"/>
  <c r="H111" i="4"/>
  <c r="I111" i="4"/>
  <c r="J111" i="4"/>
  <c r="K111" i="4"/>
  <c r="L111" i="4"/>
  <c r="M111" i="4"/>
  <c r="T111" i="4"/>
  <c r="V111" i="4"/>
  <c r="C112" i="4"/>
  <c r="D112" i="4"/>
  <c r="E112" i="4"/>
  <c r="H112" i="4"/>
  <c r="I112" i="4"/>
  <c r="J112" i="4"/>
  <c r="K112" i="4"/>
  <c r="L112" i="4"/>
  <c r="M112" i="4"/>
  <c r="T112" i="4"/>
  <c r="V112" i="4"/>
  <c r="C113" i="4"/>
  <c r="D113" i="4"/>
  <c r="E113" i="4"/>
  <c r="H113" i="4"/>
  <c r="I113" i="4"/>
  <c r="J113" i="4"/>
  <c r="K113" i="4"/>
  <c r="L113" i="4"/>
  <c r="M113" i="4"/>
  <c r="T113" i="4"/>
  <c r="V113" i="4"/>
  <c r="C114" i="4"/>
  <c r="D114" i="4"/>
  <c r="E114" i="4"/>
  <c r="H114" i="4"/>
  <c r="I114" i="4"/>
  <c r="J114" i="4"/>
  <c r="K114" i="4"/>
  <c r="L114" i="4"/>
  <c r="M114" i="4"/>
  <c r="T114" i="4"/>
  <c r="V114" i="4"/>
  <c r="C115" i="4"/>
  <c r="D115" i="4"/>
  <c r="E115" i="4"/>
  <c r="H115" i="4"/>
  <c r="I115" i="4"/>
  <c r="J115" i="4"/>
  <c r="K115" i="4"/>
  <c r="L115" i="4"/>
  <c r="M115" i="4"/>
  <c r="T115" i="4"/>
  <c r="V115" i="4"/>
  <c r="C116" i="4"/>
  <c r="D116" i="4"/>
  <c r="E116" i="4"/>
  <c r="H116" i="4"/>
  <c r="I116" i="4"/>
  <c r="J116" i="4"/>
  <c r="K116" i="4"/>
  <c r="L116" i="4"/>
  <c r="M116" i="4"/>
  <c r="T116" i="4"/>
  <c r="V116" i="4"/>
  <c r="C117" i="4"/>
  <c r="D117" i="4"/>
  <c r="E117" i="4"/>
  <c r="H117" i="4"/>
  <c r="I117" i="4"/>
  <c r="J117" i="4"/>
  <c r="K117" i="4"/>
  <c r="L117" i="4"/>
  <c r="M117" i="4"/>
  <c r="T117" i="4"/>
  <c r="V117" i="4"/>
  <c r="C118" i="4"/>
  <c r="D118" i="4"/>
  <c r="E118" i="4"/>
  <c r="H118" i="4"/>
  <c r="I118" i="4"/>
  <c r="J118" i="4"/>
  <c r="K118" i="4"/>
  <c r="L118" i="4"/>
  <c r="M118" i="4"/>
  <c r="T118" i="4"/>
  <c r="V118" i="4"/>
  <c r="C119" i="4"/>
  <c r="D119" i="4"/>
  <c r="E119" i="4"/>
  <c r="H119" i="4"/>
  <c r="I119" i="4"/>
  <c r="J119" i="4"/>
  <c r="K119" i="4"/>
  <c r="L119" i="4"/>
  <c r="M119" i="4"/>
  <c r="T119" i="4"/>
  <c r="V119" i="4"/>
  <c r="C120" i="4"/>
  <c r="D120" i="4"/>
  <c r="E120" i="4"/>
  <c r="H120" i="4"/>
  <c r="I120" i="4"/>
  <c r="J120" i="4"/>
  <c r="K120" i="4"/>
  <c r="L120" i="4"/>
  <c r="M120" i="4"/>
  <c r="T120" i="4"/>
  <c r="V120" i="4"/>
  <c r="C121" i="4"/>
  <c r="D121" i="4"/>
  <c r="E121" i="4"/>
  <c r="H121" i="4"/>
  <c r="I121" i="4"/>
  <c r="J121" i="4"/>
  <c r="K121" i="4"/>
  <c r="L121" i="4"/>
  <c r="M121" i="4"/>
  <c r="T121" i="4"/>
  <c r="V121" i="4"/>
  <c r="C122" i="4"/>
  <c r="D122" i="4"/>
  <c r="E122" i="4"/>
  <c r="H122" i="4"/>
  <c r="I122" i="4"/>
  <c r="J122" i="4"/>
  <c r="K122" i="4"/>
  <c r="L122" i="4"/>
  <c r="M122" i="4"/>
  <c r="T122" i="4"/>
  <c r="V122" i="4"/>
  <c r="C123" i="4"/>
  <c r="D123" i="4"/>
  <c r="E123" i="4"/>
  <c r="H123" i="4"/>
  <c r="I123" i="4"/>
  <c r="J123" i="4"/>
  <c r="K123" i="4"/>
  <c r="L123" i="4"/>
  <c r="M123" i="4"/>
  <c r="T123" i="4"/>
  <c r="V123" i="4"/>
  <c r="C124" i="4"/>
  <c r="D124" i="4"/>
  <c r="E124" i="4"/>
  <c r="H124" i="4"/>
  <c r="I124" i="4"/>
  <c r="J124" i="4"/>
  <c r="K124" i="4"/>
  <c r="L124" i="4"/>
  <c r="M124" i="4"/>
  <c r="T124" i="4"/>
  <c r="V124" i="4"/>
  <c r="C125" i="4"/>
  <c r="D125" i="4"/>
  <c r="E125" i="4"/>
  <c r="H125" i="4"/>
  <c r="I125" i="4"/>
  <c r="J125" i="4"/>
  <c r="K125" i="4"/>
  <c r="L125" i="4"/>
  <c r="M125" i="4"/>
  <c r="T125" i="4"/>
  <c r="V125" i="4"/>
  <c r="C126" i="4"/>
  <c r="D126" i="4"/>
  <c r="E126" i="4"/>
  <c r="H126" i="4"/>
  <c r="I126" i="4"/>
  <c r="J126" i="4"/>
  <c r="K126" i="4"/>
  <c r="L126" i="4"/>
  <c r="M126" i="4"/>
  <c r="T126" i="4"/>
  <c r="V126" i="4"/>
  <c r="C127" i="4"/>
  <c r="D127" i="4"/>
  <c r="E127" i="4"/>
  <c r="H127" i="4"/>
  <c r="I127" i="4"/>
  <c r="J127" i="4"/>
  <c r="K127" i="4"/>
  <c r="L127" i="4"/>
  <c r="M127" i="4"/>
  <c r="T127" i="4"/>
  <c r="V127" i="4"/>
  <c r="C128" i="4"/>
  <c r="D128" i="4"/>
  <c r="E128" i="4"/>
  <c r="H128" i="4"/>
  <c r="I128" i="4"/>
  <c r="J128" i="4"/>
  <c r="K128" i="4"/>
  <c r="L128" i="4"/>
  <c r="M128" i="4"/>
  <c r="T128" i="4"/>
  <c r="V128" i="4"/>
  <c r="C129" i="4"/>
  <c r="D129" i="4"/>
  <c r="E129" i="4"/>
  <c r="H129" i="4"/>
  <c r="I129" i="4"/>
  <c r="J129" i="4"/>
  <c r="K129" i="4"/>
  <c r="L129" i="4"/>
  <c r="M129" i="4"/>
  <c r="T129" i="4"/>
  <c r="V129" i="4"/>
  <c r="C130" i="4"/>
  <c r="D130" i="4"/>
  <c r="E130" i="4"/>
  <c r="H130" i="4"/>
  <c r="I130" i="4"/>
  <c r="J130" i="4"/>
  <c r="K130" i="4"/>
  <c r="L130" i="4"/>
  <c r="M130" i="4"/>
  <c r="T130" i="4"/>
  <c r="V130" i="4"/>
  <c r="C131" i="4"/>
  <c r="D131" i="4"/>
  <c r="E131" i="4"/>
  <c r="H131" i="4"/>
  <c r="I131" i="4"/>
  <c r="J131" i="4"/>
  <c r="K131" i="4"/>
  <c r="L131" i="4"/>
  <c r="M131" i="4"/>
  <c r="T131" i="4"/>
  <c r="V131" i="4"/>
  <c r="C132" i="4"/>
  <c r="D132" i="4"/>
  <c r="E132" i="4"/>
  <c r="H132" i="4"/>
  <c r="I132" i="4"/>
  <c r="J132" i="4"/>
  <c r="K132" i="4"/>
  <c r="L132" i="4"/>
  <c r="M132" i="4"/>
  <c r="T132" i="4"/>
  <c r="V132" i="4"/>
  <c r="C133" i="4"/>
  <c r="D133" i="4"/>
  <c r="E133" i="4"/>
  <c r="H133" i="4"/>
  <c r="I133" i="4"/>
  <c r="J133" i="4"/>
  <c r="K133" i="4"/>
  <c r="L133" i="4"/>
  <c r="M133" i="4"/>
  <c r="T133" i="4"/>
  <c r="V133" i="4"/>
  <c r="C134" i="4"/>
  <c r="D134" i="4"/>
  <c r="E134" i="4"/>
  <c r="H134" i="4"/>
  <c r="I134" i="4"/>
  <c r="J134" i="4"/>
  <c r="K134" i="4"/>
  <c r="L134" i="4"/>
  <c r="M134" i="4"/>
  <c r="T134" i="4"/>
  <c r="V134" i="4"/>
  <c r="C135" i="4"/>
  <c r="D135" i="4"/>
  <c r="E135" i="4"/>
  <c r="H135" i="4"/>
  <c r="I135" i="4"/>
  <c r="J135" i="4"/>
  <c r="K135" i="4"/>
  <c r="L135" i="4"/>
  <c r="M135" i="4"/>
  <c r="T135" i="4"/>
  <c r="V135" i="4"/>
  <c r="C136" i="4"/>
  <c r="D136" i="4"/>
  <c r="E136" i="4"/>
  <c r="H136" i="4"/>
  <c r="I136" i="4"/>
  <c r="J136" i="4"/>
  <c r="K136" i="4"/>
  <c r="L136" i="4"/>
  <c r="M136" i="4"/>
  <c r="T136" i="4"/>
  <c r="V136" i="4"/>
  <c r="C137" i="4"/>
  <c r="D137" i="4"/>
  <c r="E137" i="4"/>
  <c r="H137" i="4"/>
  <c r="I137" i="4"/>
  <c r="J137" i="4"/>
  <c r="K137" i="4"/>
  <c r="L137" i="4"/>
  <c r="M137" i="4"/>
  <c r="T137" i="4"/>
  <c r="V137" i="4"/>
  <c r="C138" i="4"/>
  <c r="D138" i="4"/>
  <c r="E138" i="4"/>
  <c r="H138" i="4"/>
  <c r="I138" i="4"/>
  <c r="J138" i="4"/>
  <c r="K138" i="4"/>
  <c r="L138" i="4"/>
  <c r="M138" i="4"/>
  <c r="T138" i="4"/>
  <c r="V138" i="4"/>
  <c r="C139" i="4"/>
  <c r="D139" i="4"/>
  <c r="E139" i="4"/>
  <c r="H139" i="4"/>
  <c r="I139" i="4"/>
  <c r="J139" i="4"/>
  <c r="K139" i="4"/>
  <c r="L139" i="4"/>
  <c r="M139" i="4"/>
  <c r="T139" i="4"/>
  <c r="V139" i="4"/>
  <c r="C140" i="4"/>
  <c r="D140" i="4"/>
  <c r="E140" i="4"/>
  <c r="H140" i="4"/>
  <c r="I140" i="4"/>
  <c r="J140" i="4"/>
  <c r="K140" i="4"/>
  <c r="L140" i="4"/>
  <c r="M140" i="4"/>
  <c r="T140" i="4"/>
  <c r="V140" i="4"/>
  <c r="C141" i="4"/>
  <c r="D141" i="4"/>
  <c r="E141" i="4"/>
  <c r="H141" i="4"/>
  <c r="I141" i="4"/>
  <c r="J141" i="4"/>
  <c r="K141" i="4"/>
  <c r="L141" i="4"/>
  <c r="M141" i="4"/>
  <c r="T141" i="4"/>
  <c r="V141" i="4"/>
  <c r="C142" i="4"/>
  <c r="D142" i="4"/>
  <c r="E142" i="4"/>
  <c r="H142" i="4"/>
  <c r="I142" i="4"/>
  <c r="J142" i="4"/>
  <c r="K142" i="4"/>
  <c r="L142" i="4"/>
  <c r="M142" i="4"/>
  <c r="T142" i="4"/>
  <c r="V142" i="4"/>
  <c r="C143" i="4"/>
  <c r="D143" i="4"/>
  <c r="E143" i="4"/>
  <c r="H143" i="4"/>
  <c r="I143" i="4"/>
  <c r="J143" i="4"/>
  <c r="K143" i="4"/>
  <c r="L143" i="4"/>
  <c r="M143" i="4"/>
  <c r="T143" i="4"/>
  <c r="V143" i="4"/>
  <c r="C144" i="4"/>
  <c r="D144" i="4"/>
  <c r="E144" i="4"/>
  <c r="H144" i="4"/>
  <c r="I144" i="4"/>
  <c r="J144" i="4"/>
  <c r="K144" i="4"/>
  <c r="L144" i="4"/>
  <c r="M144" i="4"/>
  <c r="T144" i="4"/>
  <c r="V144" i="4"/>
  <c r="C145" i="4"/>
  <c r="D145" i="4"/>
  <c r="E145" i="4"/>
  <c r="H145" i="4"/>
  <c r="I145" i="4"/>
  <c r="J145" i="4"/>
  <c r="K145" i="4"/>
  <c r="L145" i="4"/>
  <c r="M145" i="4"/>
  <c r="T145" i="4"/>
  <c r="V145" i="4"/>
  <c r="C146" i="4"/>
  <c r="D146" i="4"/>
  <c r="E146" i="4"/>
  <c r="H146" i="4"/>
  <c r="I146" i="4"/>
  <c r="J146" i="4"/>
  <c r="K146" i="4"/>
  <c r="L146" i="4"/>
  <c r="M146" i="4"/>
  <c r="T146" i="4"/>
  <c r="V146" i="4"/>
  <c r="C147" i="4"/>
  <c r="D147" i="4"/>
  <c r="E147" i="4"/>
  <c r="H147" i="4"/>
  <c r="I147" i="4"/>
  <c r="J147" i="4"/>
  <c r="K147" i="4"/>
  <c r="L147" i="4"/>
  <c r="M147" i="4"/>
  <c r="T147" i="4"/>
  <c r="V147" i="4"/>
  <c r="C148" i="4"/>
  <c r="D148" i="4"/>
  <c r="E148" i="4"/>
  <c r="H148" i="4"/>
  <c r="I148" i="4"/>
  <c r="J148" i="4"/>
  <c r="K148" i="4"/>
  <c r="L148" i="4"/>
  <c r="M148" i="4"/>
  <c r="T148" i="4"/>
  <c r="V148" i="4"/>
  <c r="C149" i="4"/>
  <c r="D149" i="4"/>
  <c r="E149" i="4"/>
  <c r="H149" i="4"/>
  <c r="I149" i="4"/>
  <c r="J149" i="4"/>
  <c r="K149" i="4"/>
  <c r="L149" i="4"/>
  <c r="M149" i="4"/>
  <c r="T149" i="4"/>
  <c r="V149" i="4"/>
  <c r="C150" i="4"/>
  <c r="D150" i="4"/>
  <c r="E150" i="4"/>
  <c r="H150" i="4"/>
  <c r="I150" i="4"/>
  <c r="J150" i="4"/>
  <c r="K150" i="4"/>
  <c r="L150" i="4"/>
  <c r="M150" i="4"/>
  <c r="T150" i="4"/>
  <c r="V150" i="4"/>
  <c r="C151" i="4"/>
  <c r="D151" i="4"/>
  <c r="E151" i="4"/>
  <c r="H151" i="4"/>
  <c r="I151" i="4"/>
  <c r="J151" i="4"/>
  <c r="K151" i="4"/>
  <c r="L151" i="4"/>
  <c r="M151" i="4"/>
  <c r="T151" i="4"/>
  <c r="V151" i="4"/>
  <c r="C152" i="4"/>
  <c r="D152" i="4"/>
  <c r="E152" i="4"/>
  <c r="H152" i="4"/>
  <c r="I152" i="4"/>
  <c r="J152" i="4"/>
  <c r="K152" i="4"/>
  <c r="L152" i="4"/>
  <c r="M152" i="4"/>
  <c r="T152" i="4"/>
  <c r="V152" i="4"/>
  <c r="C153" i="4"/>
  <c r="D153" i="4"/>
  <c r="E153" i="4"/>
  <c r="H153" i="4"/>
  <c r="I153" i="4"/>
  <c r="J153" i="4"/>
  <c r="K153" i="4"/>
  <c r="L153" i="4"/>
  <c r="M153" i="4"/>
  <c r="T153" i="4"/>
  <c r="V153" i="4"/>
  <c r="C154" i="4"/>
  <c r="D154" i="4"/>
  <c r="E154" i="4"/>
  <c r="H154" i="4"/>
  <c r="I154" i="4"/>
  <c r="J154" i="4"/>
  <c r="K154" i="4"/>
  <c r="L154" i="4"/>
  <c r="M154" i="4"/>
  <c r="T154" i="4"/>
  <c r="V154" i="4"/>
  <c r="C155" i="4"/>
  <c r="D155" i="4"/>
  <c r="E155" i="4"/>
  <c r="H155" i="4"/>
  <c r="I155" i="4"/>
  <c r="J155" i="4"/>
  <c r="K155" i="4"/>
  <c r="L155" i="4"/>
  <c r="M155" i="4"/>
  <c r="T155" i="4"/>
  <c r="V155" i="4"/>
  <c r="C156" i="4"/>
  <c r="D156" i="4"/>
  <c r="E156" i="4"/>
  <c r="H156" i="4"/>
  <c r="I156" i="4"/>
  <c r="J156" i="4"/>
  <c r="K156" i="4"/>
  <c r="L156" i="4"/>
  <c r="M156" i="4"/>
  <c r="T156" i="4"/>
  <c r="V156" i="4"/>
  <c r="C157" i="4"/>
  <c r="D157" i="4"/>
  <c r="E157" i="4"/>
  <c r="H157" i="4"/>
  <c r="I157" i="4"/>
  <c r="J157" i="4"/>
  <c r="K157" i="4"/>
  <c r="L157" i="4"/>
  <c r="M157" i="4"/>
  <c r="T157" i="4"/>
  <c r="V157" i="4"/>
  <c r="C158" i="4"/>
  <c r="D158" i="4"/>
  <c r="E158" i="4"/>
  <c r="H158" i="4"/>
  <c r="I158" i="4"/>
  <c r="J158" i="4"/>
  <c r="K158" i="4"/>
  <c r="L158" i="4"/>
  <c r="M158" i="4"/>
  <c r="T158" i="4"/>
  <c r="V158" i="4"/>
  <c r="C159" i="4"/>
  <c r="D159" i="4"/>
  <c r="E159" i="4"/>
  <c r="H159" i="4"/>
  <c r="I159" i="4"/>
  <c r="J159" i="4"/>
  <c r="K159" i="4"/>
  <c r="L159" i="4"/>
  <c r="M159" i="4"/>
  <c r="T159" i="4"/>
  <c r="V159" i="4"/>
  <c r="C160" i="4"/>
  <c r="D160" i="4"/>
  <c r="E160" i="4"/>
  <c r="H160" i="4"/>
  <c r="I160" i="4"/>
  <c r="J160" i="4"/>
  <c r="K160" i="4"/>
  <c r="L160" i="4"/>
  <c r="M160" i="4"/>
  <c r="T160" i="4"/>
  <c r="V160" i="4"/>
  <c r="C161" i="4"/>
  <c r="D161" i="4"/>
  <c r="E161" i="4"/>
  <c r="H161" i="4"/>
  <c r="I161" i="4"/>
  <c r="J161" i="4"/>
  <c r="K161" i="4"/>
  <c r="L161" i="4"/>
  <c r="M161" i="4"/>
  <c r="T161" i="4"/>
  <c r="V161" i="4"/>
  <c r="C162" i="4"/>
  <c r="D162" i="4"/>
  <c r="E162" i="4"/>
  <c r="H162" i="4"/>
  <c r="I162" i="4"/>
  <c r="J162" i="4"/>
  <c r="K162" i="4"/>
  <c r="L162" i="4"/>
  <c r="M162" i="4"/>
  <c r="T162" i="4"/>
  <c r="V162" i="4"/>
  <c r="C163" i="4"/>
  <c r="D163" i="4"/>
  <c r="E163" i="4"/>
  <c r="H163" i="4"/>
  <c r="I163" i="4"/>
  <c r="J163" i="4"/>
  <c r="K163" i="4"/>
  <c r="L163" i="4"/>
  <c r="M163" i="4"/>
  <c r="T163" i="4"/>
  <c r="V163" i="4"/>
  <c r="C164" i="4"/>
  <c r="D164" i="4"/>
  <c r="E164" i="4"/>
  <c r="H164" i="4"/>
  <c r="I164" i="4"/>
  <c r="J164" i="4"/>
  <c r="K164" i="4"/>
  <c r="L164" i="4"/>
  <c r="M164" i="4"/>
  <c r="T164" i="4"/>
  <c r="V164" i="4"/>
  <c r="C165" i="4"/>
  <c r="D165" i="4"/>
  <c r="E165" i="4"/>
  <c r="H165" i="4"/>
  <c r="I165" i="4"/>
  <c r="J165" i="4"/>
  <c r="K165" i="4"/>
  <c r="L165" i="4"/>
  <c r="M165" i="4"/>
  <c r="T165" i="4"/>
  <c r="V165" i="4"/>
  <c r="C166" i="4"/>
  <c r="D166" i="4"/>
  <c r="E166" i="4"/>
  <c r="H166" i="4"/>
  <c r="I166" i="4"/>
  <c r="J166" i="4"/>
  <c r="K166" i="4"/>
  <c r="L166" i="4"/>
  <c r="M166" i="4"/>
  <c r="T166" i="4"/>
  <c r="V166" i="4"/>
  <c r="C167" i="4"/>
  <c r="D167" i="4"/>
  <c r="E167" i="4"/>
  <c r="H167" i="4"/>
  <c r="I167" i="4"/>
  <c r="J167" i="4"/>
  <c r="K167" i="4"/>
  <c r="L167" i="4"/>
  <c r="M167" i="4"/>
  <c r="T167" i="4"/>
  <c r="V167" i="4"/>
  <c r="C168" i="4"/>
  <c r="D168" i="4"/>
  <c r="E168" i="4"/>
  <c r="H168" i="4"/>
  <c r="I168" i="4"/>
  <c r="J168" i="4"/>
  <c r="K168" i="4"/>
  <c r="L168" i="4"/>
  <c r="M168" i="4"/>
  <c r="T168" i="4"/>
  <c r="V168" i="4"/>
  <c r="C169" i="4"/>
  <c r="D169" i="4"/>
  <c r="E169" i="4"/>
  <c r="H169" i="4"/>
  <c r="I169" i="4"/>
  <c r="J169" i="4"/>
  <c r="K169" i="4"/>
  <c r="L169" i="4"/>
  <c r="M169" i="4"/>
  <c r="T169" i="4"/>
  <c r="V169" i="4"/>
  <c r="C170" i="4"/>
  <c r="D170" i="4"/>
  <c r="E170" i="4"/>
  <c r="H170" i="4"/>
  <c r="I170" i="4"/>
  <c r="J170" i="4"/>
  <c r="K170" i="4"/>
  <c r="L170" i="4"/>
  <c r="M170" i="4"/>
  <c r="T170" i="4"/>
  <c r="V170" i="4"/>
  <c r="C171" i="4"/>
  <c r="D171" i="4"/>
  <c r="E171" i="4"/>
  <c r="H171" i="4"/>
  <c r="I171" i="4"/>
  <c r="J171" i="4"/>
  <c r="K171" i="4"/>
  <c r="L171" i="4"/>
  <c r="M171" i="4"/>
  <c r="T171" i="4"/>
  <c r="V171" i="4"/>
  <c r="C172" i="4"/>
  <c r="D172" i="4"/>
  <c r="E172" i="4"/>
  <c r="H172" i="4"/>
  <c r="I172" i="4"/>
  <c r="J172" i="4"/>
  <c r="K172" i="4"/>
  <c r="L172" i="4"/>
  <c r="M172" i="4"/>
  <c r="T172" i="4"/>
  <c r="V172" i="4"/>
  <c r="C173" i="4"/>
  <c r="D173" i="4"/>
  <c r="E173" i="4"/>
  <c r="H173" i="4"/>
  <c r="I173" i="4"/>
  <c r="J173" i="4"/>
  <c r="K173" i="4"/>
  <c r="L173" i="4"/>
  <c r="M173" i="4"/>
  <c r="T173" i="4"/>
  <c r="V173" i="4"/>
  <c r="C174" i="4"/>
  <c r="D174" i="4"/>
  <c r="E174" i="4"/>
  <c r="H174" i="4"/>
  <c r="I174" i="4"/>
  <c r="J174" i="4"/>
  <c r="K174" i="4"/>
  <c r="L174" i="4"/>
  <c r="M174" i="4"/>
  <c r="T174" i="4"/>
  <c r="V174" i="4"/>
  <c r="C175" i="4"/>
  <c r="D175" i="4"/>
  <c r="E175" i="4"/>
  <c r="H175" i="4"/>
  <c r="I175" i="4"/>
  <c r="J175" i="4"/>
  <c r="K175" i="4"/>
  <c r="L175" i="4"/>
  <c r="M175" i="4"/>
  <c r="T175" i="4"/>
  <c r="V175" i="4"/>
  <c r="C176" i="4"/>
  <c r="D176" i="4"/>
  <c r="E176" i="4"/>
  <c r="H176" i="4"/>
  <c r="I176" i="4"/>
  <c r="J176" i="4"/>
  <c r="K176" i="4"/>
  <c r="L176" i="4"/>
  <c r="M176" i="4"/>
  <c r="T176" i="4"/>
  <c r="V176" i="4"/>
  <c r="C177" i="4"/>
  <c r="D177" i="4"/>
  <c r="E177" i="4"/>
  <c r="H177" i="4"/>
  <c r="I177" i="4"/>
  <c r="J177" i="4"/>
  <c r="K177" i="4"/>
  <c r="L177" i="4"/>
  <c r="M177" i="4"/>
  <c r="T177" i="4"/>
  <c r="V177" i="4"/>
  <c r="C178" i="4"/>
  <c r="D178" i="4"/>
  <c r="E178" i="4"/>
  <c r="H178" i="4"/>
  <c r="I178" i="4"/>
  <c r="J178" i="4"/>
  <c r="K178" i="4"/>
  <c r="L178" i="4"/>
  <c r="M178" i="4"/>
  <c r="T178" i="4"/>
  <c r="V178" i="4"/>
  <c r="C179" i="4"/>
  <c r="D179" i="4"/>
  <c r="E179" i="4"/>
  <c r="H179" i="4"/>
  <c r="I179" i="4"/>
  <c r="J179" i="4"/>
  <c r="K179" i="4"/>
  <c r="L179" i="4"/>
  <c r="M179" i="4"/>
  <c r="T179" i="4"/>
  <c r="V179" i="4"/>
  <c r="C180" i="4"/>
  <c r="D180" i="4"/>
  <c r="E180" i="4"/>
  <c r="H180" i="4"/>
  <c r="I180" i="4"/>
  <c r="J180" i="4"/>
  <c r="K180" i="4"/>
  <c r="L180" i="4"/>
  <c r="M180" i="4"/>
  <c r="T180" i="4"/>
  <c r="V180" i="4"/>
  <c r="C181" i="4"/>
  <c r="D181" i="4"/>
  <c r="E181" i="4"/>
  <c r="H181" i="4"/>
  <c r="I181" i="4"/>
  <c r="J181" i="4"/>
  <c r="K181" i="4"/>
  <c r="L181" i="4"/>
  <c r="M181" i="4"/>
  <c r="T181" i="4"/>
  <c r="V181" i="4"/>
  <c r="C182" i="4"/>
  <c r="D182" i="4"/>
  <c r="E182" i="4"/>
  <c r="H182" i="4"/>
  <c r="I182" i="4"/>
  <c r="J182" i="4"/>
  <c r="K182" i="4"/>
  <c r="L182" i="4"/>
  <c r="M182" i="4"/>
  <c r="T182" i="4"/>
  <c r="V182" i="4"/>
  <c r="C183" i="4"/>
  <c r="D183" i="4"/>
  <c r="E183" i="4"/>
  <c r="H183" i="4"/>
  <c r="I183" i="4"/>
  <c r="J183" i="4"/>
  <c r="K183" i="4"/>
  <c r="L183" i="4"/>
  <c r="M183" i="4"/>
  <c r="T183" i="4"/>
  <c r="V183" i="4"/>
  <c r="C184" i="4"/>
  <c r="D184" i="4"/>
  <c r="E184" i="4"/>
  <c r="H184" i="4"/>
  <c r="I184" i="4"/>
  <c r="J184" i="4"/>
  <c r="K184" i="4"/>
  <c r="L184" i="4"/>
  <c r="M184" i="4"/>
  <c r="T184" i="4"/>
  <c r="V184" i="4"/>
  <c r="C185" i="4"/>
  <c r="D185" i="4"/>
  <c r="E185" i="4"/>
  <c r="H185" i="4"/>
  <c r="I185" i="4"/>
  <c r="J185" i="4"/>
  <c r="K185" i="4"/>
  <c r="L185" i="4"/>
  <c r="M185" i="4"/>
  <c r="T185" i="4"/>
  <c r="V185" i="4"/>
  <c r="C186" i="4"/>
  <c r="D186" i="4"/>
  <c r="E186" i="4"/>
  <c r="H186" i="4"/>
  <c r="I186" i="4"/>
  <c r="J186" i="4"/>
  <c r="K186" i="4"/>
  <c r="L186" i="4"/>
  <c r="M186" i="4"/>
  <c r="T186" i="4"/>
  <c r="V186" i="4"/>
  <c r="C187" i="4"/>
  <c r="D187" i="4"/>
  <c r="E187" i="4"/>
  <c r="H187" i="4"/>
  <c r="I187" i="4"/>
  <c r="J187" i="4"/>
  <c r="K187" i="4"/>
  <c r="L187" i="4"/>
  <c r="M187" i="4"/>
  <c r="T187" i="4"/>
  <c r="V187" i="4"/>
  <c r="C188" i="4"/>
  <c r="D188" i="4"/>
  <c r="E188" i="4"/>
  <c r="H188" i="4"/>
  <c r="I188" i="4"/>
  <c r="J188" i="4"/>
  <c r="K188" i="4"/>
  <c r="L188" i="4"/>
  <c r="M188" i="4"/>
  <c r="T188" i="4"/>
  <c r="V188" i="4"/>
  <c r="C189" i="4"/>
  <c r="D189" i="4"/>
  <c r="E189" i="4"/>
  <c r="H189" i="4"/>
  <c r="I189" i="4"/>
  <c r="J189" i="4"/>
  <c r="K189" i="4"/>
  <c r="L189" i="4"/>
  <c r="M189" i="4"/>
  <c r="T189" i="4"/>
  <c r="V189" i="4"/>
  <c r="C190" i="4"/>
  <c r="D190" i="4"/>
  <c r="E190" i="4"/>
  <c r="H190" i="4"/>
  <c r="I190" i="4"/>
  <c r="J190" i="4"/>
  <c r="K190" i="4"/>
  <c r="L190" i="4"/>
  <c r="M190" i="4"/>
  <c r="T190" i="4"/>
  <c r="V190" i="4"/>
  <c r="C191" i="4"/>
  <c r="D191" i="4"/>
  <c r="E191" i="4"/>
  <c r="H191" i="4"/>
  <c r="I191" i="4"/>
  <c r="J191" i="4"/>
  <c r="K191" i="4"/>
  <c r="L191" i="4"/>
  <c r="M191" i="4"/>
  <c r="T191" i="4"/>
  <c r="V191" i="4"/>
  <c r="C192" i="4"/>
  <c r="D192" i="4"/>
  <c r="E192" i="4"/>
  <c r="H192" i="4"/>
  <c r="I192" i="4"/>
  <c r="J192" i="4"/>
  <c r="K192" i="4"/>
  <c r="L192" i="4"/>
  <c r="M192" i="4"/>
  <c r="T192" i="4"/>
  <c r="V192" i="4"/>
  <c r="C193" i="4"/>
  <c r="D193" i="4"/>
  <c r="E193" i="4"/>
  <c r="H193" i="4"/>
  <c r="I193" i="4"/>
  <c r="J193" i="4"/>
  <c r="K193" i="4"/>
  <c r="L193" i="4"/>
  <c r="M193" i="4"/>
  <c r="T193" i="4"/>
  <c r="V193" i="4"/>
  <c r="C194" i="4"/>
  <c r="D194" i="4"/>
  <c r="E194" i="4"/>
  <c r="H194" i="4"/>
  <c r="I194" i="4"/>
  <c r="J194" i="4"/>
  <c r="K194" i="4"/>
  <c r="L194" i="4"/>
  <c r="M194" i="4"/>
  <c r="T194" i="4"/>
  <c r="V194" i="4"/>
  <c r="C195" i="4"/>
  <c r="D195" i="4"/>
  <c r="E195" i="4"/>
  <c r="H195" i="4"/>
  <c r="I195" i="4"/>
  <c r="J195" i="4"/>
  <c r="K195" i="4"/>
  <c r="L195" i="4"/>
  <c r="M195" i="4"/>
  <c r="T195" i="4"/>
  <c r="V195" i="4"/>
  <c r="C196" i="4"/>
  <c r="D196" i="4"/>
  <c r="E196" i="4"/>
  <c r="H196" i="4"/>
  <c r="I196" i="4"/>
  <c r="J196" i="4"/>
  <c r="K196" i="4"/>
  <c r="L196" i="4"/>
  <c r="M196" i="4"/>
  <c r="T196" i="4"/>
  <c r="V196" i="4"/>
  <c r="C197" i="4"/>
  <c r="D197" i="4"/>
  <c r="E197" i="4"/>
  <c r="H197" i="4"/>
  <c r="I197" i="4"/>
  <c r="J197" i="4"/>
  <c r="K197" i="4"/>
  <c r="L197" i="4"/>
  <c r="M197" i="4"/>
  <c r="T197" i="4"/>
  <c r="V197" i="4"/>
  <c r="C198" i="4"/>
  <c r="D198" i="4"/>
  <c r="E198" i="4"/>
  <c r="H198" i="4"/>
  <c r="I198" i="4"/>
  <c r="J198" i="4"/>
  <c r="K198" i="4"/>
  <c r="L198" i="4"/>
  <c r="M198" i="4"/>
  <c r="T198" i="4"/>
  <c r="V198" i="4"/>
  <c r="C199" i="4"/>
  <c r="D199" i="4"/>
  <c r="E199" i="4"/>
  <c r="H199" i="4"/>
  <c r="I199" i="4"/>
  <c r="J199" i="4"/>
  <c r="K199" i="4"/>
  <c r="L199" i="4"/>
  <c r="M199" i="4"/>
  <c r="T199" i="4"/>
  <c r="V199" i="4"/>
  <c r="C200" i="4"/>
  <c r="D200" i="4"/>
  <c r="E200" i="4"/>
  <c r="H200" i="4"/>
  <c r="I200" i="4"/>
  <c r="J200" i="4"/>
  <c r="K200" i="4"/>
  <c r="L200" i="4"/>
  <c r="M200" i="4"/>
  <c r="T200" i="4"/>
  <c r="V200" i="4"/>
  <c r="C201" i="4"/>
  <c r="D201" i="4"/>
  <c r="E201" i="4"/>
  <c r="H201" i="4"/>
  <c r="I201" i="4"/>
  <c r="J201" i="4"/>
  <c r="K201" i="4"/>
  <c r="L201" i="4"/>
  <c r="M201" i="4"/>
  <c r="T201" i="4"/>
  <c r="V201" i="4"/>
  <c r="C202" i="4"/>
  <c r="D202" i="4"/>
  <c r="E202" i="4"/>
  <c r="H202" i="4"/>
  <c r="I202" i="4"/>
  <c r="J202" i="4"/>
  <c r="K202" i="4"/>
  <c r="L202" i="4"/>
  <c r="M202" i="4"/>
  <c r="T202" i="4"/>
  <c r="V202" i="4"/>
  <c r="C203" i="4"/>
  <c r="D203" i="4"/>
  <c r="E203" i="4"/>
  <c r="H203" i="4"/>
  <c r="I203" i="4"/>
  <c r="J203" i="4"/>
  <c r="K203" i="4"/>
  <c r="L203" i="4"/>
  <c r="M203" i="4"/>
  <c r="T203" i="4"/>
  <c r="V203" i="4"/>
  <c r="C204" i="4"/>
  <c r="D204" i="4"/>
  <c r="E204" i="4"/>
  <c r="H204" i="4"/>
  <c r="I204" i="4"/>
  <c r="J204" i="4"/>
  <c r="K204" i="4"/>
  <c r="L204" i="4"/>
  <c r="M204" i="4"/>
  <c r="T204" i="4"/>
  <c r="V204" i="4"/>
  <c r="C205" i="4"/>
  <c r="D205" i="4"/>
  <c r="E205" i="4"/>
  <c r="H205" i="4"/>
  <c r="I205" i="4"/>
  <c r="J205" i="4"/>
  <c r="K205" i="4"/>
  <c r="L205" i="4"/>
  <c r="M205" i="4"/>
  <c r="T205" i="4"/>
  <c r="V205" i="4"/>
  <c r="C206" i="4"/>
  <c r="D206" i="4"/>
  <c r="E206" i="4"/>
  <c r="H206" i="4"/>
  <c r="I206" i="4"/>
  <c r="J206" i="4"/>
  <c r="K206" i="4"/>
  <c r="L206" i="4"/>
  <c r="M206" i="4"/>
  <c r="T206" i="4"/>
  <c r="V206" i="4"/>
  <c r="C207" i="4"/>
  <c r="D207" i="4"/>
  <c r="E207" i="4"/>
  <c r="H207" i="4"/>
  <c r="I207" i="4"/>
  <c r="J207" i="4"/>
  <c r="K207" i="4"/>
  <c r="L207" i="4"/>
  <c r="M207" i="4"/>
  <c r="T207" i="4"/>
  <c r="V207" i="4"/>
  <c r="C208" i="4"/>
  <c r="D208" i="4"/>
  <c r="E208" i="4"/>
  <c r="H208" i="4"/>
  <c r="I208" i="4"/>
  <c r="J208" i="4"/>
  <c r="K208" i="4"/>
  <c r="L208" i="4"/>
  <c r="M208" i="4"/>
  <c r="T208" i="4"/>
  <c r="V208" i="4"/>
  <c r="C209" i="4"/>
  <c r="D209" i="4"/>
  <c r="E209" i="4"/>
  <c r="H209" i="4"/>
  <c r="I209" i="4"/>
  <c r="J209" i="4"/>
  <c r="K209" i="4"/>
  <c r="L209" i="4"/>
  <c r="M209" i="4"/>
  <c r="T209" i="4"/>
  <c r="V209" i="4"/>
  <c r="C210" i="4"/>
  <c r="D210" i="4"/>
  <c r="E210" i="4"/>
  <c r="H210" i="4"/>
  <c r="I210" i="4"/>
  <c r="J210" i="4"/>
  <c r="K210" i="4"/>
  <c r="L210" i="4"/>
  <c r="M210" i="4"/>
  <c r="T210" i="4"/>
  <c r="V210" i="4"/>
  <c r="C211" i="4"/>
  <c r="D211" i="4"/>
  <c r="E211" i="4"/>
  <c r="H211" i="4"/>
  <c r="I211" i="4"/>
  <c r="J211" i="4"/>
  <c r="K211" i="4"/>
  <c r="L211" i="4"/>
  <c r="M211" i="4"/>
  <c r="T211" i="4"/>
  <c r="V211" i="4"/>
  <c r="C212" i="4"/>
  <c r="D212" i="4"/>
  <c r="E212" i="4"/>
  <c r="H212" i="4"/>
  <c r="I212" i="4"/>
  <c r="J212" i="4"/>
  <c r="K212" i="4"/>
  <c r="L212" i="4"/>
  <c r="M212" i="4"/>
  <c r="T212" i="4"/>
  <c r="V212" i="4"/>
  <c r="C213" i="4"/>
  <c r="D213" i="4"/>
  <c r="E213" i="4"/>
  <c r="H213" i="4"/>
  <c r="I213" i="4"/>
  <c r="J213" i="4"/>
  <c r="K213" i="4"/>
  <c r="L213" i="4"/>
  <c r="M213" i="4"/>
  <c r="T213" i="4"/>
  <c r="V213" i="4"/>
  <c r="C214" i="4"/>
  <c r="D214" i="4"/>
  <c r="E214" i="4"/>
  <c r="H214" i="4"/>
  <c r="I214" i="4"/>
  <c r="J214" i="4"/>
  <c r="K214" i="4"/>
  <c r="L214" i="4"/>
  <c r="M214" i="4"/>
  <c r="T214" i="4"/>
  <c r="V214" i="4"/>
  <c r="C215" i="4"/>
  <c r="D215" i="4"/>
  <c r="E215" i="4"/>
  <c r="H215" i="4"/>
  <c r="I215" i="4"/>
  <c r="J215" i="4"/>
  <c r="K215" i="4"/>
  <c r="L215" i="4"/>
  <c r="M215" i="4"/>
  <c r="T215" i="4"/>
  <c r="V215" i="4"/>
  <c r="C216" i="4"/>
  <c r="D216" i="4"/>
  <c r="E216" i="4"/>
  <c r="H216" i="4"/>
  <c r="I216" i="4"/>
  <c r="J216" i="4"/>
  <c r="K216" i="4"/>
  <c r="L216" i="4"/>
  <c r="M216" i="4"/>
  <c r="T216" i="4"/>
  <c r="V216" i="4"/>
  <c r="C217" i="4"/>
  <c r="D217" i="4"/>
  <c r="E217" i="4"/>
  <c r="H217" i="4"/>
  <c r="I217" i="4"/>
  <c r="J217" i="4"/>
  <c r="K217" i="4"/>
  <c r="L217" i="4"/>
  <c r="M217" i="4"/>
  <c r="T217" i="4"/>
  <c r="V217" i="4"/>
  <c r="C218" i="4"/>
  <c r="D218" i="4"/>
  <c r="E218" i="4"/>
  <c r="H218" i="4"/>
  <c r="I218" i="4"/>
  <c r="J218" i="4"/>
  <c r="K218" i="4"/>
  <c r="L218" i="4"/>
  <c r="M218" i="4"/>
  <c r="T218" i="4"/>
  <c r="V218" i="4"/>
  <c r="C219" i="4"/>
  <c r="D219" i="4"/>
  <c r="E219" i="4"/>
  <c r="H219" i="4"/>
  <c r="I219" i="4"/>
  <c r="J219" i="4"/>
  <c r="K219" i="4"/>
  <c r="L219" i="4"/>
  <c r="M219" i="4"/>
  <c r="T219" i="4"/>
  <c r="V219" i="4"/>
  <c r="C220" i="4"/>
  <c r="D220" i="4"/>
  <c r="E220" i="4"/>
  <c r="H220" i="4"/>
  <c r="I220" i="4"/>
  <c r="J220" i="4"/>
  <c r="K220" i="4"/>
  <c r="L220" i="4"/>
  <c r="M220" i="4"/>
  <c r="T220" i="4"/>
  <c r="V220" i="4"/>
  <c r="C221" i="4"/>
  <c r="D221" i="4"/>
  <c r="E221" i="4"/>
  <c r="H221" i="4"/>
  <c r="I221" i="4"/>
  <c r="J221" i="4"/>
  <c r="K221" i="4"/>
  <c r="L221" i="4"/>
  <c r="M221" i="4"/>
  <c r="T221" i="4"/>
  <c r="V221" i="4"/>
  <c r="C222" i="4"/>
  <c r="D222" i="4"/>
  <c r="E222" i="4"/>
  <c r="H222" i="4"/>
  <c r="I222" i="4"/>
  <c r="J222" i="4"/>
  <c r="K222" i="4"/>
  <c r="L222" i="4"/>
  <c r="M222" i="4"/>
  <c r="T222" i="4"/>
  <c r="V222" i="4"/>
  <c r="C223" i="4"/>
  <c r="D223" i="4"/>
  <c r="E223" i="4"/>
  <c r="H223" i="4"/>
  <c r="I223" i="4"/>
  <c r="J223" i="4"/>
  <c r="K223" i="4"/>
  <c r="L223" i="4"/>
  <c r="M223" i="4"/>
  <c r="T223" i="4"/>
  <c r="V223" i="4"/>
  <c r="C224" i="4"/>
  <c r="D224" i="4"/>
  <c r="E224" i="4"/>
  <c r="H224" i="4"/>
  <c r="I224" i="4"/>
  <c r="J224" i="4"/>
  <c r="K224" i="4"/>
  <c r="L224" i="4"/>
  <c r="M224" i="4"/>
  <c r="T224" i="4"/>
  <c r="V224" i="4"/>
  <c r="C225" i="4"/>
  <c r="D225" i="4"/>
  <c r="E225" i="4"/>
  <c r="H225" i="4"/>
  <c r="I225" i="4"/>
  <c r="J225" i="4"/>
  <c r="K225" i="4"/>
  <c r="L225" i="4"/>
  <c r="M225" i="4"/>
  <c r="T225" i="4"/>
  <c r="V225" i="4"/>
  <c r="C226" i="4"/>
  <c r="D226" i="4"/>
  <c r="E226" i="4"/>
  <c r="H226" i="4"/>
  <c r="I226" i="4"/>
  <c r="J226" i="4"/>
  <c r="K226" i="4"/>
  <c r="L226" i="4"/>
  <c r="M226" i="4"/>
  <c r="T226" i="4"/>
  <c r="V226" i="4"/>
  <c r="C227" i="4"/>
  <c r="D227" i="4"/>
  <c r="E227" i="4"/>
  <c r="H227" i="4"/>
  <c r="I227" i="4"/>
  <c r="J227" i="4"/>
  <c r="K227" i="4"/>
  <c r="L227" i="4"/>
  <c r="M227" i="4"/>
  <c r="T227" i="4"/>
  <c r="V227" i="4"/>
  <c r="C228" i="4"/>
  <c r="D228" i="4"/>
  <c r="E228" i="4"/>
  <c r="H228" i="4"/>
  <c r="I228" i="4"/>
  <c r="J228" i="4"/>
  <c r="K228" i="4"/>
  <c r="L228" i="4"/>
  <c r="M228" i="4"/>
  <c r="T228" i="4"/>
  <c r="V228" i="4"/>
  <c r="C229" i="4"/>
  <c r="D229" i="4"/>
  <c r="E229" i="4"/>
  <c r="H229" i="4"/>
  <c r="I229" i="4"/>
  <c r="J229" i="4"/>
  <c r="K229" i="4"/>
  <c r="L229" i="4"/>
  <c r="M229" i="4"/>
  <c r="T229" i="4"/>
  <c r="V229" i="4"/>
  <c r="C230" i="4"/>
  <c r="D230" i="4"/>
  <c r="E230" i="4"/>
  <c r="H230" i="4"/>
  <c r="I230" i="4"/>
  <c r="J230" i="4"/>
  <c r="K230" i="4"/>
  <c r="L230" i="4"/>
  <c r="M230" i="4"/>
  <c r="T230" i="4"/>
  <c r="V230" i="4"/>
  <c r="C231" i="4"/>
  <c r="D231" i="4"/>
  <c r="E231" i="4"/>
  <c r="H231" i="4"/>
  <c r="I231" i="4"/>
  <c r="J231" i="4"/>
  <c r="K231" i="4"/>
  <c r="L231" i="4"/>
  <c r="M231" i="4"/>
  <c r="T231" i="4"/>
  <c r="V231" i="4"/>
  <c r="C232" i="4"/>
  <c r="D232" i="4"/>
  <c r="E232" i="4"/>
  <c r="H232" i="4"/>
  <c r="I232" i="4"/>
  <c r="J232" i="4"/>
  <c r="K232" i="4"/>
  <c r="L232" i="4"/>
  <c r="M232" i="4"/>
  <c r="T232" i="4"/>
  <c r="V232" i="4"/>
  <c r="C233" i="4"/>
  <c r="D233" i="4"/>
  <c r="E233" i="4"/>
  <c r="H233" i="4"/>
  <c r="I233" i="4"/>
  <c r="J233" i="4"/>
  <c r="K233" i="4"/>
  <c r="L233" i="4"/>
  <c r="M233" i="4"/>
  <c r="T233" i="4"/>
  <c r="V233" i="4"/>
  <c r="C234" i="4"/>
  <c r="D234" i="4"/>
  <c r="E234" i="4"/>
  <c r="H234" i="4"/>
  <c r="I234" i="4"/>
  <c r="J234" i="4"/>
  <c r="K234" i="4"/>
  <c r="L234" i="4"/>
  <c r="M234" i="4"/>
  <c r="T234" i="4"/>
  <c r="V234" i="4"/>
  <c r="C235" i="4"/>
  <c r="D235" i="4"/>
  <c r="E235" i="4"/>
  <c r="H235" i="4"/>
  <c r="I235" i="4"/>
  <c r="J235" i="4"/>
  <c r="K235" i="4"/>
  <c r="L235" i="4"/>
  <c r="M235" i="4"/>
  <c r="T235" i="4"/>
  <c r="V235" i="4"/>
  <c r="C236" i="4"/>
  <c r="D236" i="4"/>
  <c r="E236" i="4"/>
  <c r="H236" i="4"/>
  <c r="I236" i="4"/>
  <c r="J236" i="4"/>
  <c r="K236" i="4"/>
  <c r="L236" i="4"/>
  <c r="M236" i="4"/>
  <c r="T236" i="4"/>
  <c r="V236" i="4"/>
  <c r="C237" i="4"/>
  <c r="D237" i="4"/>
  <c r="E237" i="4"/>
  <c r="H237" i="4"/>
  <c r="I237" i="4"/>
  <c r="J237" i="4"/>
  <c r="K237" i="4"/>
  <c r="L237" i="4"/>
  <c r="M237" i="4"/>
  <c r="T237" i="4"/>
  <c r="V237" i="4"/>
  <c r="C238" i="4"/>
  <c r="D238" i="4"/>
  <c r="E238" i="4"/>
  <c r="H238" i="4"/>
  <c r="I238" i="4"/>
  <c r="J238" i="4"/>
  <c r="K238" i="4"/>
  <c r="L238" i="4"/>
  <c r="M238" i="4"/>
  <c r="T238" i="4"/>
  <c r="V238" i="4"/>
  <c r="C239" i="4"/>
  <c r="D239" i="4"/>
  <c r="E239" i="4"/>
  <c r="H239" i="4"/>
  <c r="I239" i="4"/>
  <c r="J239" i="4"/>
  <c r="K239" i="4"/>
  <c r="L239" i="4"/>
  <c r="M239" i="4"/>
  <c r="T239" i="4"/>
  <c r="V239" i="4"/>
  <c r="C240" i="4"/>
  <c r="D240" i="4"/>
  <c r="E240" i="4"/>
  <c r="H240" i="4"/>
  <c r="I240" i="4"/>
  <c r="J240" i="4"/>
  <c r="K240" i="4"/>
  <c r="L240" i="4"/>
  <c r="M240" i="4"/>
  <c r="T240" i="4"/>
  <c r="V240" i="4"/>
  <c r="C241" i="4"/>
  <c r="D241" i="4"/>
  <c r="E241" i="4"/>
  <c r="H241" i="4"/>
  <c r="I241" i="4"/>
  <c r="J241" i="4"/>
  <c r="K241" i="4"/>
  <c r="L241" i="4"/>
  <c r="M241" i="4"/>
  <c r="T241" i="4"/>
  <c r="V241" i="4"/>
  <c r="C242" i="4"/>
  <c r="D242" i="4"/>
  <c r="E242" i="4"/>
  <c r="H242" i="4"/>
  <c r="I242" i="4"/>
  <c r="J242" i="4"/>
  <c r="K242" i="4"/>
  <c r="L242" i="4"/>
  <c r="M242" i="4"/>
  <c r="T242" i="4"/>
  <c r="V242" i="4"/>
  <c r="C243" i="4"/>
  <c r="D243" i="4"/>
  <c r="E243" i="4"/>
  <c r="H243" i="4"/>
  <c r="I243" i="4"/>
  <c r="J243" i="4"/>
  <c r="K243" i="4"/>
  <c r="L243" i="4"/>
  <c r="M243" i="4"/>
  <c r="T243" i="4"/>
  <c r="V243" i="4"/>
  <c r="C244" i="4"/>
  <c r="D244" i="4"/>
  <c r="E244" i="4"/>
  <c r="H244" i="4"/>
  <c r="I244" i="4"/>
  <c r="J244" i="4"/>
  <c r="K244" i="4"/>
  <c r="L244" i="4"/>
  <c r="M244" i="4"/>
  <c r="T244" i="4"/>
  <c r="V244" i="4"/>
  <c r="C245" i="4"/>
  <c r="D245" i="4"/>
  <c r="E245" i="4"/>
  <c r="H245" i="4"/>
  <c r="I245" i="4"/>
  <c r="J245" i="4"/>
  <c r="K245" i="4"/>
  <c r="L245" i="4"/>
  <c r="M245" i="4"/>
  <c r="T245" i="4"/>
  <c r="V245" i="4"/>
  <c r="C246" i="4"/>
  <c r="D246" i="4"/>
  <c r="E246" i="4"/>
  <c r="H246" i="4"/>
  <c r="I246" i="4"/>
  <c r="J246" i="4"/>
  <c r="K246" i="4"/>
  <c r="L246" i="4"/>
  <c r="M246" i="4"/>
  <c r="T246" i="4"/>
  <c r="V246" i="4"/>
  <c r="C247" i="4"/>
  <c r="D247" i="4"/>
  <c r="E247" i="4"/>
  <c r="H247" i="4"/>
  <c r="I247" i="4"/>
  <c r="J247" i="4"/>
  <c r="K247" i="4"/>
  <c r="L247" i="4"/>
  <c r="M247" i="4"/>
  <c r="T247" i="4"/>
  <c r="V247" i="4"/>
  <c r="C248" i="4"/>
  <c r="D248" i="4"/>
  <c r="E248" i="4"/>
  <c r="H248" i="4"/>
  <c r="I248" i="4"/>
  <c r="J248" i="4"/>
  <c r="K248" i="4"/>
  <c r="L248" i="4"/>
  <c r="M248" i="4"/>
  <c r="T248" i="4"/>
  <c r="V248" i="4"/>
  <c r="C249" i="4"/>
  <c r="D249" i="4"/>
  <c r="E249" i="4"/>
  <c r="H249" i="4"/>
  <c r="I249" i="4"/>
  <c r="J249" i="4"/>
  <c r="K249" i="4"/>
  <c r="L249" i="4"/>
  <c r="M249" i="4"/>
  <c r="T249" i="4"/>
  <c r="V249" i="4"/>
  <c r="C250" i="4"/>
  <c r="D250" i="4"/>
  <c r="E250" i="4"/>
  <c r="H250" i="4"/>
  <c r="I250" i="4"/>
  <c r="J250" i="4"/>
  <c r="K250" i="4"/>
  <c r="L250" i="4"/>
  <c r="M250" i="4"/>
  <c r="T250" i="4"/>
  <c r="V250" i="4"/>
  <c r="C251" i="4"/>
  <c r="D251" i="4"/>
  <c r="E251" i="4"/>
  <c r="H251" i="4"/>
  <c r="I251" i="4"/>
  <c r="J251" i="4"/>
  <c r="K251" i="4"/>
  <c r="L251" i="4"/>
  <c r="M251" i="4"/>
  <c r="T251" i="4"/>
  <c r="V251" i="4"/>
  <c r="C252" i="4"/>
  <c r="D252" i="4"/>
  <c r="E252" i="4"/>
  <c r="H252" i="4"/>
  <c r="I252" i="4"/>
  <c r="J252" i="4"/>
  <c r="K252" i="4"/>
  <c r="L252" i="4"/>
  <c r="M252" i="4"/>
  <c r="T252" i="4"/>
  <c r="V252" i="4"/>
  <c r="C253" i="4"/>
  <c r="D253" i="4"/>
  <c r="E253" i="4"/>
  <c r="H253" i="4"/>
  <c r="I253" i="4"/>
  <c r="J253" i="4"/>
  <c r="K253" i="4"/>
  <c r="L253" i="4"/>
  <c r="M253" i="4"/>
  <c r="T253" i="4"/>
  <c r="V253" i="4"/>
  <c r="C254" i="4"/>
  <c r="D254" i="4"/>
  <c r="E254" i="4"/>
  <c r="H254" i="4"/>
  <c r="I254" i="4"/>
  <c r="J254" i="4"/>
  <c r="K254" i="4"/>
  <c r="L254" i="4"/>
  <c r="M254" i="4"/>
  <c r="T254" i="4"/>
  <c r="V254" i="4"/>
  <c r="C255" i="4"/>
  <c r="D255" i="4"/>
  <c r="E255" i="4"/>
  <c r="H255" i="4"/>
  <c r="I255" i="4"/>
  <c r="J255" i="4"/>
  <c r="K255" i="4"/>
  <c r="L255" i="4"/>
  <c r="M255" i="4"/>
  <c r="T255" i="4"/>
  <c r="V255" i="4"/>
  <c r="C256" i="4"/>
  <c r="D256" i="4"/>
  <c r="E256" i="4"/>
  <c r="H256" i="4"/>
  <c r="I256" i="4"/>
  <c r="J256" i="4"/>
  <c r="K256" i="4"/>
  <c r="L256" i="4"/>
  <c r="M256" i="4"/>
  <c r="T256" i="4"/>
  <c r="V256" i="4"/>
  <c r="C257" i="4"/>
  <c r="D257" i="4"/>
  <c r="E257" i="4"/>
  <c r="H257" i="4"/>
  <c r="I257" i="4"/>
  <c r="J257" i="4"/>
  <c r="K257" i="4"/>
  <c r="L257" i="4"/>
  <c r="M257" i="4"/>
  <c r="T257" i="4"/>
  <c r="V257" i="4"/>
  <c r="C258" i="4"/>
  <c r="D258" i="4"/>
  <c r="E258" i="4"/>
  <c r="H258" i="4"/>
  <c r="I258" i="4"/>
  <c r="J258" i="4"/>
  <c r="K258" i="4"/>
  <c r="L258" i="4"/>
  <c r="M258" i="4"/>
  <c r="T258" i="4"/>
  <c r="V258" i="4"/>
  <c r="C259" i="4"/>
  <c r="D259" i="4"/>
  <c r="E259" i="4"/>
  <c r="H259" i="4"/>
  <c r="I259" i="4"/>
  <c r="J259" i="4"/>
  <c r="K259" i="4"/>
  <c r="L259" i="4"/>
  <c r="M259" i="4"/>
  <c r="T259" i="4"/>
  <c r="V259" i="4"/>
  <c r="C260" i="4"/>
  <c r="D260" i="4"/>
  <c r="E260" i="4"/>
  <c r="H260" i="4"/>
  <c r="I260" i="4"/>
  <c r="J260" i="4"/>
  <c r="K260" i="4"/>
  <c r="L260" i="4"/>
  <c r="M260" i="4"/>
  <c r="T260" i="4"/>
  <c r="V260" i="4"/>
  <c r="C261" i="4"/>
  <c r="D261" i="4"/>
  <c r="E261" i="4"/>
  <c r="H261" i="4"/>
  <c r="I261" i="4"/>
  <c r="J261" i="4"/>
  <c r="K261" i="4"/>
  <c r="L261" i="4"/>
  <c r="M261" i="4"/>
  <c r="T261" i="4"/>
  <c r="V261" i="4"/>
  <c r="C262" i="4"/>
  <c r="D262" i="4"/>
  <c r="E262" i="4"/>
  <c r="H262" i="4"/>
  <c r="I262" i="4"/>
  <c r="J262" i="4"/>
  <c r="K262" i="4"/>
  <c r="L262" i="4"/>
  <c r="M262" i="4"/>
  <c r="T262" i="4"/>
  <c r="V262" i="4"/>
  <c r="C263" i="4"/>
  <c r="D263" i="4"/>
  <c r="E263" i="4"/>
  <c r="H263" i="4"/>
  <c r="I263" i="4"/>
  <c r="J263" i="4"/>
  <c r="K263" i="4"/>
  <c r="L263" i="4"/>
  <c r="M263" i="4"/>
  <c r="T263" i="4"/>
  <c r="V263" i="4"/>
  <c r="C264" i="4"/>
  <c r="D264" i="4"/>
  <c r="E264" i="4"/>
  <c r="H264" i="4"/>
  <c r="I264" i="4"/>
  <c r="J264" i="4"/>
  <c r="K264" i="4"/>
  <c r="L264" i="4"/>
  <c r="M264" i="4"/>
  <c r="T264" i="4"/>
  <c r="V264" i="4"/>
  <c r="C265" i="4"/>
  <c r="D265" i="4"/>
  <c r="E265" i="4"/>
  <c r="H265" i="4"/>
  <c r="I265" i="4"/>
  <c r="J265" i="4"/>
  <c r="K265" i="4"/>
  <c r="L265" i="4"/>
  <c r="M265" i="4"/>
  <c r="T265" i="4"/>
  <c r="V265" i="4"/>
  <c r="C266" i="4"/>
  <c r="D266" i="4"/>
  <c r="E266" i="4"/>
  <c r="H266" i="4"/>
  <c r="I266" i="4"/>
  <c r="J266" i="4"/>
  <c r="K266" i="4"/>
  <c r="L266" i="4"/>
  <c r="M266" i="4"/>
  <c r="T266" i="4"/>
  <c r="V266" i="4"/>
  <c r="C267" i="4"/>
  <c r="D267" i="4"/>
  <c r="E267" i="4"/>
  <c r="H267" i="4"/>
  <c r="I267" i="4"/>
  <c r="J267" i="4"/>
  <c r="K267" i="4"/>
  <c r="L267" i="4"/>
  <c r="M267" i="4"/>
  <c r="T267" i="4"/>
  <c r="V267" i="4"/>
  <c r="C268" i="4"/>
  <c r="D268" i="4"/>
  <c r="E268" i="4"/>
  <c r="H268" i="4"/>
  <c r="I268" i="4"/>
  <c r="J268" i="4"/>
  <c r="K268" i="4"/>
  <c r="L268" i="4"/>
  <c r="M268" i="4"/>
  <c r="T268" i="4"/>
  <c r="V268" i="4"/>
  <c r="C269" i="4"/>
  <c r="D269" i="4"/>
  <c r="E269" i="4"/>
  <c r="H269" i="4"/>
  <c r="I269" i="4"/>
  <c r="J269" i="4"/>
  <c r="K269" i="4"/>
  <c r="L269" i="4"/>
  <c r="M269" i="4"/>
  <c r="T269" i="4"/>
  <c r="V269" i="4"/>
  <c r="C270" i="4"/>
  <c r="D270" i="4"/>
  <c r="E270" i="4"/>
  <c r="H270" i="4"/>
  <c r="I270" i="4"/>
  <c r="J270" i="4"/>
  <c r="K270" i="4"/>
  <c r="L270" i="4"/>
  <c r="M270" i="4"/>
  <c r="T270" i="4"/>
  <c r="V270" i="4"/>
  <c r="C271" i="4"/>
  <c r="D271" i="4"/>
  <c r="E271" i="4"/>
  <c r="H271" i="4"/>
  <c r="I271" i="4"/>
  <c r="J271" i="4"/>
  <c r="K271" i="4"/>
  <c r="L271" i="4"/>
  <c r="M271" i="4"/>
  <c r="T271" i="4"/>
  <c r="V271" i="4"/>
  <c r="C272" i="4"/>
  <c r="D272" i="4"/>
  <c r="E272" i="4"/>
  <c r="H272" i="4"/>
  <c r="I272" i="4"/>
  <c r="J272" i="4"/>
  <c r="K272" i="4"/>
  <c r="L272" i="4"/>
  <c r="M272" i="4"/>
  <c r="T272" i="4"/>
  <c r="V272" i="4"/>
  <c r="C273" i="4"/>
  <c r="D273" i="4"/>
  <c r="E273" i="4"/>
  <c r="H273" i="4"/>
  <c r="I273" i="4"/>
  <c r="J273" i="4"/>
  <c r="K273" i="4"/>
  <c r="L273" i="4"/>
  <c r="M273" i="4"/>
  <c r="T273" i="4"/>
  <c r="V273" i="4"/>
  <c r="C274" i="4"/>
  <c r="D274" i="4"/>
  <c r="E274" i="4"/>
  <c r="H274" i="4"/>
  <c r="I274" i="4"/>
  <c r="J274" i="4"/>
  <c r="K274" i="4"/>
  <c r="L274" i="4"/>
  <c r="M274" i="4"/>
  <c r="T274" i="4"/>
  <c r="V274" i="4"/>
  <c r="C275" i="4"/>
  <c r="D275" i="4"/>
  <c r="E275" i="4"/>
  <c r="H275" i="4"/>
  <c r="I275" i="4"/>
  <c r="J275" i="4"/>
  <c r="K275" i="4"/>
  <c r="L275" i="4"/>
  <c r="M275" i="4"/>
  <c r="T275" i="4"/>
  <c r="V275" i="4"/>
  <c r="C276" i="4"/>
  <c r="D276" i="4"/>
  <c r="E276" i="4"/>
  <c r="H276" i="4"/>
  <c r="I276" i="4"/>
  <c r="J276" i="4"/>
  <c r="K276" i="4"/>
  <c r="L276" i="4"/>
  <c r="M276" i="4"/>
  <c r="T276" i="4"/>
  <c r="V276" i="4"/>
  <c r="C277" i="4"/>
  <c r="D277" i="4"/>
  <c r="E277" i="4"/>
  <c r="H277" i="4"/>
  <c r="I277" i="4"/>
  <c r="J277" i="4"/>
  <c r="K277" i="4"/>
  <c r="L277" i="4"/>
  <c r="M277" i="4"/>
  <c r="T277" i="4"/>
  <c r="V277" i="4"/>
  <c r="C278" i="4"/>
  <c r="D278" i="4"/>
  <c r="E278" i="4"/>
  <c r="H278" i="4"/>
  <c r="I278" i="4"/>
  <c r="J278" i="4"/>
  <c r="K278" i="4"/>
  <c r="L278" i="4"/>
  <c r="M278" i="4"/>
  <c r="T278" i="4"/>
  <c r="V278" i="4"/>
  <c r="C279" i="4"/>
  <c r="D279" i="4"/>
  <c r="E279" i="4"/>
  <c r="H279" i="4"/>
  <c r="I279" i="4"/>
  <c r="J279" i="4"/>
  <c r="K279" i="4"/>
  <c r="L279" i="4"/>
  <c r="M279" i="4"/>
  <c r="T279" i="4"/>
  <c r="V279" i="4"/>
  <c r="C280" i="4"/>
  <c r="D280" i="4"/>
  <c r="E280" i="4"/>
  <c r="H280" i="4"/>
  <c r="I280" i="4"/>
  <c r="J280" i="4"/>
  <c r="K280" i="4"/>
  <c r="L280" i="4"/>
  <c r="M280" i="4"/>
  <c r="T280" i="4"/>
  <c r="V280" i="4"/>
  <c r="C281" i="4"/>
  <c r="D281" i="4"/>
  <c r="E281" i="4"/>
  <c r="H281" i="4"/>
  <c r="I281" i="4"/>
  <c r="J281" i="4"/>
  <c r="K281" i="4"/>
  <c r="L281" i="4"/>
  <c r="M281" i="4"/>
  <c r="T281" i="4"/>
  <c r="V281" i="4"/>
  <c r="C282" i="4"/>
  <c r="D282" i="4"/>
  <c r="E282" i="4"/>
  <c r="H282" i="4"/>
  <c r="I282" i="4"/>
  <c r="J282" i="4"/>
  <c r="K282" i="4"/>
  <c r="L282" i="4"/>
  <c r="M282" i="4"/>
  <c r="T282" i="4"/>
  <c r="V282" i="4"/>
  <c r="C283" i="4"/>
  <c r="D283" i="4"/>
  <c r="E283" i="4"/>
  <c r="H283" i="4"/>
  <c r="I283" i="4"/>
  <c r="J283" i="4"/>
  <c r="K283" i="4"/>
  <c r="L283" i="4"/>
  <c r="M283" i="4"/>
  <c r="T283" i="4"/>
  <c r="V283" i="4"/>
  <c r="C284" i="4"/>
  <c r="D284" i="4"/>
  <c r="E284" i="4"/>
  <c r="H284" i="4"/>
  <c r="I284" i="4"/>
  <c r="J284" i="4"/>
  <c r="K284" i="4"/>
  <c r="L284" i="4"/>
  <c r="M284" i="4"/>
  <c r="T284" i="4"/>
  <c r="V284" i="4"/>
  <c r="C285" i="4"/>
  <c r="D285" i="4"/>
  <c r="E285" i="4"/>
  <c r="H285" i="4"/>
  <c r="I285" i="4"/>
  <c r="J285" i="4"/>
  <c r="K285" i="4"/>
  <c r="L285" i="4"/>
  <c r="M285" i="4"/>
  <c r="T285" i="4"/>
  <c r="V285" i="4"/>
  <c r="C286" i="4"/>
  <c r="D286" i="4"/>
  <c r="E286" i="4"/>
  <c r="H286" i="4"/>
  <c r="I286" i="4"/>
  <c r="J286" i="4"/>
  <c r="K286" i="4"/>
  <c r="L286" i="4"/>
  <c r="M286" i="4"/>
  <c r="T286" i="4"/>
  <c r="V286" i="4"/>
  <c r="C287" i="4"/>
  <c r="D287" i="4"/>
  <c r="E287" i="4"/>
  <c r="H287" i="4"/>
  <c r="I287" i="4"/>
  <c r="J287" i="4"/>
  <c r="K287" i="4"/>
  <c r="L287" i="4"/>
  <c r="M287" i="4"/>
  <c r="T287" i="4"/>
  <c r="V287" i="4"/>
  <c r="C288" i="4"/>
  <c r="D288" i="4"/>
  <c r="E288" i="4"/>
  <c r="H288" i="4"/>
  <c r="I288" i="4"/>
  <c r="J288" i="4"/>
  <c r="K288" i="4"/>
  <c r="L288" i="4"/>
  <c r="M288" i="4"/>
  <c r="T288" i="4"/>
  <c r="V288" i="4"/>
  <c r="C289" i="4"/>
  <c r="D289" i="4"/>
  <c r="E289" i="4"/>
  <c r="H289" i="4"/>
  <c r="I289" i="4"/>
  <c r="J289" i="4"/>
  <c r="K289" i="4"/>
  <c r="L289" i="4"/>
  <c r="M289" i="4"/>
  <c r="T289" i="4"/>
  <c r="V289" i="4"/>
  <c r="C290" i="4"/>
  <c r="D290" i="4"/>
  <c r="E290" i="4"/>
  <c r="H290" i="4"/>
  <c r="I290" i="4"/>
  <c r="J290" i="4"/>
  <c r="K290" i="4"/>
  <c r="L290" i="4"/>
  <c r="M290" i="4"/>
  <c r="T290" i="4"/>
  <c r="V290" i="4"/>
  <c r="C291" i="4"/>
  <c r="D291" i="4"/>
  <c r="E291" i="4"/>
  <c r="H291" i="4"/>
  <c r="I291" i="4"/>
  <c r="J291" i="4"/>
  <c r="K291" i="4"/>
  <c r="L291" i="4"/>
  <c r="M291" i="4"/>
  <c r="T291" i="4"/>
  <c r="V291" i="4"/>
  <c r="C292" i="4"/>
  <c r="D292" i="4"/>
  <c r="E292" i="4"/>
  <c r="H292" i="4"/>
  <c r="I292" i="4"/>
  <c r="J292" i="4"/>
  <c r="K292" i="4"/>
  <c r="L292" i="4"/>
  <c r="M292" i="4"/>
  <c r="T292" i="4"/>
  <c r="V292" i="4"/>
  <c r="C293" i="4"/>
  <c r="D293" i="4"/>
  <c r="E293" i="4"/>
  <c r="H293" i="4"/>
  <c r="I293" i="4"/>
  <c r="J293" i="4"/>
  <c r="K293" i="4"/>
  <c r="L293" i="4"/>
  <c r="M293" i="4"/>
  <c r="T293" i="4"/>
  <c r="V293" i="4"/>
  <c r="C294" i="4"/>
  <c r="D294" i="4"/>
  <c r="E294" i="4"/>
  <c r="H294" i="4"/>
  <c r="I294" i="4"/>
  <c r="J294" i="4"/>
  <c r="K294" i="4"/>
  <c r="L294" i="4"/>
  <c r="M294" i="4"/>
  <c r="T294" i="4"/>
  <c r="V294" i="4"/>
  <c r="C295" i="4"/>
  <c r="D295" i="4"/>
  <c r="E295" i="4"/>
  <c r="H295" i="4"/>
  <c r="I295" i="4"/>
  <c r="J295" i="4"/>
  <c r="K295" i="4"/>
  <c r="L295" i="4"/>
  <c r="M295" i="4"/>
  <c r="T295" i="4"/>
  <c r="V295" i="4"/>
  <c r="C296" i="4"/>
  <c r="D296" i="4"/>
  <c r="E296" i="4"/>
  <c r="H296" i="4"/>
  <c r="I296" i="4"/>
  <c r="J296" i="4"/>
  <c r="K296" i="4"/>
  <c r="L296" i="4"/>
  <c r="M296" i="4"/>
  <c r="T296" i="4"/>
  <c r="V296" i="4"/>
  <c r="C297" i="4"/>
  <c r="D297" i="4"/>
  <c r="E297" i="4"/>
  <c r="H297" i="4"/>
  <c r="I297" i="4"/>
  <c r="J297" i="4"/>
  <c r="K297" i="4"/>
  <c r="L297" i="4"/>
  <c r="M297" i="4"/>
  <c r="T297" i="4"/>
  <c r="V297" i="4"/>
  <c r="C298" i="4"/>
  <c r="D298" i="4"/>
  <c r="E298" i="4"/>
  <c r="H298" i="4"/>
  <c r="I298" i="4"/>
  <c r="J298" i="4"/>
  <c r="K298" i="4"/>
  <c r="L298" i="4"/>
  <c r="M298" i="4"/>
  <c r="T298" i="4"/>
  <c r="V298" i="4"/>
  <c r="C299" i="4"/>
  <c r="D299" i="4"/>
  <c r="E299" i="4"/>
  <c r="H299" i="4"/>
  <c r="I299" i="4"/>
  <c r="J299" i="4"/>
  <c r="K299" i="4"/>
  <c r="L299" i="4"/>
  <c r="M299" i="4"/>
  <c r="T299" i="4"/>
  <c r="V299" i="4"/>
  <c r="C300" i="4"/>
  <c r="D300" i="4"/>
  <c r="E300" i="4"/>
  <c r="H300" i="4"/>
  <c r="I300" i="4"/>
  <c r="J300" i="4"/>
  <c r="K300" i="4"/>
  <c r="L300" i="4"/>
  <c r="M300" i="4"/>
  <c r="T300" i="4"/>
  <c r="V300" i="4"/>
  <c r="C301" i="4"/>
  <c r="D301" i="4"/>
  <c r="E301" i="4"/>
  <c r="H301" i="4"/>
  <c r="I301" i="4"/>
  <c r="J301" i="4"/>
  <c r="K301" i="4"/>
  <c r="L301" i="4"/>
  <c r="M301" i="4"/>
  <c r="T301" i="4"/>
  <c r="V301" i="4"/>
  <c r="C302" i="4"/>
  <c r="D302" i="4"/>
  <c r="E302" i="4"/>
  <c r="H302" i="4"/>
  <c r="I302" i="4"/>
  <c r="J302" i="4"/>
  <c r="K302" i="4"/>
  <c r="L302" i="4"/>
  <c r="M302" i="4"/>
  <c r="T302" i="4"/>
  <c r="V302" i="4"/>
  <c r="C303" i="4"/>
  <c r="D303" i="4"/>
  <c r="E303" i="4"/>
  <c r="H303" i="4"/>
  <c r="I303" i="4"/>
  <c r="J303" i="4"/>
  <c r="K303" i="4"/>
  <c r="L303" i="4"/>
  <c r="M303" i="4"/>
  <c r="T303" i="4"/>
  <c r="V303" i="4"/>
  <c r="C304" i="4"/>
  <c r="D304" i="4"/>
  <c r="E304" i="4"/>
  <c r="H304" i="4"/>
  <c r="I304" i="4"/>
  <c r="J304" i="4"/>
  <c r="K304" i="4"/>
  <c r="L304" i="4"/>
  <c r="M304" i="4"/>
  <c r="T304" i="4"/>
  <c r="V304" i="4"/>
  <c r="C305" i="4"/>
  <c r="D305" i="4"/>
  <c r="E305" i="4"/>
  <c r="H305" i="4"/>
  <c r="I305" i="4"/>
  <c r="J305" i="4"/>
  <c r="K305" i="4"/>
  <c r="L305" i="4"/>
  <c r="M305" i="4"/>
  <c r="T305" i="4"/>
  <c r="V305" i="4"/>
  <c r="C306" i="4"/>
  <c r="D306" i="4"/>
  <c r="E306" i="4"/>
  <c r="H306" i="4"/>
  <c r="I306" i="4"/>
  <c r="J306" i="4"/>
  <c r="K306" i="4"/>
  <c r="L306" i="4"/>
  <c r="M306" i="4"/>
  <c r="T306" i="4"/>
  <c r="V306" i="4"/>
  <c r="C307" i="4"/>
  <c r="D307" i="4"/>
  <c r="E307" i="4"/>
  <c r="H307" i="4"/>
  <c r="I307" i="4"/>
  <c r="J307" i="4"/>
  <c r="K307" i="4"/>
  <c r="L307" i="4"/>
  <c r="M307" i="4"/>
  <c r="T307" i="4"/>
  <c r="V307" i="4"/>
  <c r="C308" i="4"/>
  <c r="D308" i="4"/>
  <c r="E308" i="4"/>
  <c r="H308" i="4"/>
  <c r="I308" i="4"/>
  <c r="J308" i="4"/>
  <c r="K308" i="4"/>
  <c r="L308" i="4"/>
  <c r="M308" i="4"/>
  <c r="T308" i="4"/>
  <c r="V308" i="4"/>
  <c r="C309" i="4"/>
  <c r="D309" i="4"/>
  <c r="E309" i="4"/>
  <c r="H309" i="4"/>
  <c r="I309" i="4"/>
  <c r="J309" i="4"/>
  <c r="K309" i="4"/>
  <c r="L309" i="4"/>
  <c r="M309" i="4"/>
  <c r="T309" i="4"/>
  <c r="V309" i="4"/>
  <c r="C310" i="4"/>
  <c r="D310" i="4"/>
  <c r="E310" i="4"/>
  <c r="H310" i="4"/>
  <c r="I310" i="4"/>
  <c r="J310" i="4"/>
  <c r="K310" i="4"/>
  <c r="L310" i="4"/>
  <c r="M310" i="4"/>
  <c r="T310" i="4"/>
  <c r="V310" i="4"/>
  <c r="C311" i="4"/>
  <c r="D311" i="4"/>
  <c r="E311" i="4"/>
  <c r="H311" i="4"/>
  <c r="I311" i="4"/>
  <c r="J311" i="4"/>
  <c r="K311" i="4"/>
  <c r="L311" i="4"/>
  <c r="M311" i="4"/>
  <c r="T311" i="4"/>
  <c r="V311" i="4"/>
  <c r="C312" i="4"/>
  <c r="D312" i="4"/>
  <c r="E312" i="4"/>
  <c r="H312" i="4"/>
  <c r="I312" i="4"/>
  <c r="J312" i="4"/>
  <c r="K312" i="4"/>
  <c r="L312" i="4"/>
  <c r="M312" i="4"/>
  <c r="T312" i="4"/>
  <c r="V312" i="4"/>
  <c r="C313" i="4"/>
  <c r="D313" i="4"/>
  <c r="E313" i="4"/>
  <c r="H313" i="4"/>
  <c r="I313" i="4"/>
  <c r="J313" i="4"/>
  <c r="K313" i="4"/>
  <c r="L313" i="4"/>
  <c r="M313" i="4"/>
  <c r="T313" i="4"/>
  <c r="V313" i="4"/>
  <c r="C314" i="4"/>
  <c r="D314" i="4"/>
  <c r="E314" i="4"/>
  <c r="H314" i="4"/>
  <c r="I314" i="4"/>
  <c r="J314" i="4"/>
  <c r="K314" i="4"/>
  <c r="L314" i="4"/>
  <c r="M314" i="4"/>
  <c r="T314" i="4"/>
  <c r="V314" i="4"/>
  <c r="C315" i="4"/>
  <c r="D315" i="4"/>
  <c r="E315" i="4"/>
  <c r="H315" i="4"/>
  <c r="I315" i="4"/>
  <c r="J315" i="4"/>
  <c r="K315" i="4"/>
  <c r="L315" i="4"/>
  <c r="M315" i="4"/>
  <c r="T315" i="4"/>
  <c r="V315" i="4"/>
  <c r="C316" i="4"/>
  <c r="D316" i="4"/>
  <c r="E316" i="4"/>
  <c r="H316" i="4"/>
  <c r="I316" i="4"/>
  <c r="J316" i="4"/>
  <c r="K316" i="4"/>
  <c r="L316" i="4"/>
  <c r="M316" i="4"/>
  <c r="T316" i="4"/>
  <c r="V316" i="4"/>
  <c r="C317" i="4"/>
  <c r="D317" i="4"/>
  <c r="E317" i="4"/>
  <c r="H317" i="4"/>
  <c r="I317" i="4"/>
  <c r="J317" i="4"/>
  <c r="K317" i="4"/>
  <c r="L317" i="4"/>
  <c r="M317" i="4"/>
  <c r="T317" i="4"/>
  <c r="V317" i="4"/>
  <c r="C318" i="4"/>
  <c r="D318" i="4"/>
  <c r="E318" i="4"/>
  <c r="H318" i="4"/>
  <c r="I318" i="4"/>
  <c r="J318" i="4"/>
  <c r="K318" i="4"/>
  <c r="L318" i="4"/>
  <c r="M318" i="4"/>
  <c r="T318" i="4"/>
  <c r="V318" i="4"/>
  <c r="C319" i="4"/>
  <c r="D319" i="4"/>
  <c r="E319" i="4"/>
  <c r="H319" i="4"/>
  <c r="I319" i="4"/>
  <c r="J319" i="4"/>
  <c r="K319" i="4"/>
  <c r="L319" i="4"/>
  <c r="M319" i="4"/>
  <c r="T319" i="4"/>
  <c r="V319" i="4"/>
  <c r="C320" i="4"/>
  <c r="D320" i="4"/>
  <c r="E320" i="4"/>
  <c r="H320" i="4"/>
  <c r="I320" i="4"/>
  <c r="J320" i="4"/>
  <c r="K320" i="4"/>
  <c r="L320" i="4"/>
  <c r="M320" i="4"/>
  <c r="T320" i="4"/>
  <c r="V320" i="4"/>
  <c r="C321" i="4"/>
  <c r="D321" i="4"/>
  <c r="E321" i="4"/>
  <c r="H321" i="4"/>
  <c r="I321" i="4"/>
  <c r="J321" i="4"/>
  <c r="K321" i="4"/>
  <c r="L321" i="4"/>
  <c r="M321" i="4"/>
  <c r="T321" i="4"/>
  <c r="V321" i="4"/>
  <c r="C322" i="4"/>
  <c r="D322" i="4"/>
  <c r="E322" i="4"/>
  <c r="H322" i="4"/>
  <c r="I322" i="4"/>
  <c r="J322" i="4"/>
  <c r="K322" i="4"/>
  <c r="L322" i="4"/>
  <c r="M322" i="4"/>
  <c r="T322" i="4"/>
  <c r="V322" i="4"/>
  <c r="C323" i="4"/>
  <c r="D323" i="4"/>
  <c r="E323" i="4"/>
  <c r="H323" i="4"/>
  <c r="I323" i="4"/>
  <c r="J323" i="4"/>
  <c r="K323" i="4"/>
  <c r="L323" i="4"/>
  <c r="M323" i="4"/>
  <c r="T323" i="4"/>
  <c r="V323" i="4"/>
  <c r="C324" i="4"/>
  <c r="D324" i="4"/>
  <c r="E324" i="4"/>
  <c r="H324" i="4"/>
  <c r="I324" i="4"/>
  <c r="J324" i="4"/>
  <c r="K324" i="4"/>
  <c r="L324" i="4"/>
  <c r="M324" i="4"/>
  <c r="T324" i="4"/>
  <c r="V324" i="4"/>
  <c r="C325" i="4"/>
  <c r="D325" i="4"/>
  <c r="E325" i="4"/>
  <c r="H325" i="4"/>
  <c r="I325" i="4"/>
  <c r="J325" i="4"/>
  <c r="K325" i="4"/>
  <c r="L325" i="4"/>
  <c r="M325" i="4"/>
  <c r="T325" i="4"/>
  <c r="V325" i="4"/>
  <c r="C326" i="4"/>
  <c r="D326" i="4"/>
  <c r="E326" i="4"/>
  <c r="H326" i="4"/>
  <c r="I326" i="4"/>
  <c r="J326" i="4"/>
  <c r="K326" i="4"/>
  <c r="L326" i="4"/>
  <c r="M326" i="4"/>
  <c r="T326" i="4"/>
  <c r="V326" i="4"/>
  <c r="C327" i="4"/>
  <c r="D327" i="4"/>
  <c r="E327" i="4"/>
  <c r="H327" i="4"/>
  <c r="I327" i="4"/>
  <c r="J327" i="4"/>
  <c r="K327" i="4"/>
  <c r="L327" i="4"/>
  <c r="M327" i="4"/>
  <c r="T327" i="4"/>
  <c r="V327" i="4"/>
  <c r="C328" i="4"/>
  <c r="D328" i="4"/>
  <c r="E328" i="4"/>
  <c r="H328" i="4"/>
  <c r="I328" i="4"/>
  <c r="J328" i="4"/>
  <c r="K328" i="4"/>
  <c r="L328" i="4"/>
  <c r="M328" i="4"/>
  <c r="T328" i="4"/>
  <c r="V328" i="4"/>
  <c r="C329" i="4"/>
  <c r="D329" i="4"/>
  <c r="E329" i="4"/>
  <c r="H329" i="4"/>
  <c r="I329" i="4"/>
  <c r="J329" i="4"/>
  <c r="K329" i="4"/>
  <c r="L329" i="4"/>
  <c r="M329" i="4"/>
  <c r="T329" i="4"/>
  <c r="V329" i="4"/>
  <c r="C330" i="4"/>
  <c r="D330" i="4"/>
  <c r="E330" i="4"/>
  <c r="H330" i="4"/>
  <c r="I330" i="4"/>
  <c r="J330" i="4"/>
  <c r="K330" i="4"/>
  <c r="L330" i="4"/>
  <c r="M330" i="4"/>
  <c r="T330" i="4"/>
  <c r="V330" i="4"/>
  <c r="C331" i="4"/>
  <c r="D331" i="4"/>
  <c r="E331" i="4"/>
  <c r="H331" i="4"/>
  <c r="I331" i="4"/>
  <c r="J331" i="4"/>
  <c r="K331" i="4"/>
  <c r="L331" i="4"/>
  <c r="M331" i="4"/>
  <c r="T331" i="4"/>
  <c r="V331" i="4"/>
  <c r="C332" i="4"/>
  <c r="D332" i="4"/>
  <c r="E332" i="4"/>
  <c r="H332" i="4"/>
  <c r="I332" i="4"/>
  <c r="J332" i="4"/>
  <c r="K332" i="4"/>
  <c r="L332" i="4"/>
  <c r="M332" i="4"/>
  <c r="T332" i="4"/>
  <c r="V332" i="4"/>
  <c r="C333" i="4"/>
  <c r="D333" i="4"/>
  <c r="E333" i="4"/>
  <c r="H333" i="4"/>
  <c r="I333" i="4"/>
  <c r="J333" i="4"/>
  <c r="K333" i="4"/>
  <c r="L333" i="4"/>
  <c r="M333" i="4"/>
  <c r="T333" i="4"/>
  <c r="V333" i="4"/>
  <c r="C334" i="4"/>
  <c r="D334" i="4"/>
  <c r="E334" i="4"/>
  <c r="H334" i="4"/>
  <c r="I334" i="4"/>
  <c r="J334" i="4"/>
  <c r="K334" i="4"/>
  <c r="L334" i="4"/>
  <c r="M334" i="4"/>
  <c r="T334" i="4"/>
  <c r="V334" i="4"/>
  <c r="C335" i="4"/>
  <c r="D335" i="4"/>
  <c r="E335" i="4"/>
  <c r="H335" i="4"/>
  <c r="I335" i="4"/>
  <c r="J335" i="4"/>
  <c r="K335" i="4"/>
  <c r="L335" i="4"/>
  <c r="M335" i="4"/>
  <c r="T335" i="4"/>
  <c r="V335" i="4"/>
  <c r="C336" i="4"/>
  <c r="D336" i="4"/>
  <c r="E336" i="4"/>
  <c r="H336" i="4"/>
  <c r="I336" i="4"/>
  <c r="J336" i="4"/>
  <c r="K336" i="4"/>
  <c r="L336" i="4"/>
  <c r="M336" i="4"/>
  <c r="T336" i="4"/>
  <c r="V336" i="4"/>
  <c r="C337" i="4"/>
  <c r="D337" i="4"/>
  <c r="E337" i="4"/>
  <c r="H337" i="4"/>
  <c r="I337" i="4"/>
  <c r="J337" i="4"/>
  <c r="K337" i="4"/>
  <c r="L337" i="4"/>
  <c r="M337" i="4"/>
  <c r="T337" i="4"/>
  <c r="V337" i="4"/>
  <c r="C338" i="4"/>
  <c r="D338" i="4"/>
  <c r="E338" i="4"/>
  <c r="H338" i="4"/>
  <c r="I338" i="4"/>
  <c r="J338" i="4"/>
  <c r="K338" i="4"/>
  <c r="L338" i="4"/>
  <c r="M338" i="4"/>
  <c r="T338" i="4"/>
  <c r="V338" i="4"/>
  <c r="C339" i="4"/>
  <c r="D339" i="4"/>
  <c r="E339" i="4"/>
  <c r="H339" i="4"/>
  <c r="I339" i="4"/>
  <c r="J339" i="4"/>
  <c r="K339" i="4"/>
  <c r="L339" i="4"/>
  <c r="M339" i="4"/>
  <c r="T339" i="4"/>
  <c r="V339" i="4"/>
  <c r="C340" i="4"/>
  <c r="D340" i="4"/>
  <c r="E340" i="4"/>
  <c r="H340" i="4"/>
  <c r="I340" i="4"/>
  <c r="J340" i="4"/>
  <c r="K340" i="4"/>
  <c r="L340" i="4"/>
  <c r="M340" i="4"/>
  <c r="T340" i="4"/>
  <c r="V340" i="4"/>
  <c r="C341" i="4"/>
  <c r="D341" i="4"/>
  <c r="E341" i="4"/>
  <c r="H341" i="4"/>
  <c r="I341" i="4"/>
  <c r="J341" i="4"/>
  <c r="K341" i="4"/>
  <c r="L341" i="4"/>
  <c r="M341" i="4"/>
  <c r="T341" i="4"/>
  <c r="V341" i="4"/>
  <c r="C342" i="4"/>
  <c r="D342" i="4"/>
  <c r="E342" i="4"/>
  <c r="H342" i="4"/>
  <c r="I342" i="4"/>
  <c r="J342" i="4"/>
  <c r="K342" i="4"/>
  <c r="L342" i="4"/>
  <c r="M342" i="4"/>
  <c r="T342" i="4"/>
  <c r="V342" i="4"/>
  <c r="C343" i="4"/>
  <c r="D343" i="4"/>
  <c r="E343" i="4"/>
  <c r="H343" i="4"/>
  <c r="I343" i="4"/>
  <c r="J343" i="4"/>
  <c r="K343" i="4"/>
  <c r="L343" i="4"/>
  <c r="M343" i="4"/>
  <c r="T343" i="4"/>
  <c r="V343" i="4"/>
  <c r="C344" i="4"/>
  <c r="D344" i="4"/>
  <c r="E344" i="4"/>
  <c r="H344" i="4"/>
  <c r="I344" i="4"/>
  <c r="J344" i="4"/>
  <c r="K344" i="4"/>
  <c r="L344" i="4"/>
  <c r="M344" i="4"/>
  <c r="T344" i="4"/>
  <c r="V344" i="4"/>
  <c r="C345" i="4"/>
  <c r="D345" i="4"/>
  <c r="E345" i="4"/>
  <c r="H345" i="4"/>
  <c r="I345" i="4"/>
  <c r="J345" i="4"/>
  <c r="K345" i="4"/>
  <c r="L345" i="4"/>
  <c r="M345" i="4"/>
  <c r="T345" i="4"/>
  <c r="V345" i="4"/>
  <c r="C346" i="4"/>
  <c r="D346" i="4"/>
  <c r="E346" i="4"/>
  <c r="H346" i="4"/>
  <c r="I346" i="4"/>
  <c r="J346" i="4"/>
  <c r="K346" i="4"/>
  <c r="L346" i="4"/>
  <c r="M346" i="4"/>
  <c r="T346" i="4"/>
  <c r="V346" i="4"/>
  <c r="C347" i="4"/>
  <c r="D347" i="4"/>
  <c r="E347" i="4"/>
  <c r="H347" i="4"/>
  <c r="I347" i="4"/>
  <c r="J347" i="4"/>
  <c r="K347" i="4"/>
  <c r="L347" i="4"/>
  <c r="M347" i="4"/>
  <c r="T347" i="4"/>
  <c r="V347" i="4"/>
  <c r="C348" i="4"/>
  <c r="D348" i="4"/>
  <c r="E348" i="4"/>
  <c r="H348" i="4"/>
  <c r="I348" i="4"/>
  <c r="J348" i="4"/>
  <c r="K348" i="4"/>
  <c r="L348" i="4"/>
  <c r="M348" i="4"/>
  <c r="T348" i="4"/>
  <c r="V348" i="4"/>
  <c r="C349" i="4"/>
  <c r="D349" i="4"/>
  <c r="E349" i="4"/>
  <c r="H349" i="4"/>
  <c r="I349" i="4"/>
  <c r="J349" i="4"/>
  <c r="K349" i="4"/>
  <c r="L349" i="4"/>
  <c r="M349" i="4"/>
  <c r="T349" i="4"/>
  <c r="V349" i="4"/>
  <c r="C350" i="4"/>
  <c r="D350" i="4"/>
  <c r="E350" i="4"/>
  <c r="H350" i="4"/>
  <c r="I350" i="4"/>
  <c r="J350" i="4"/>
  <c r="K350" i="4"/>
  <c r="L350" i="4"/>
  <c r="M350" i="4"/>
  <c r="T350" i="4"/>
  <c r="V350" i="4"/>
  <c r="C351" i="4"/>
  <c r="D351" i="4"/>
  <c r="E351" i="4"/>
  <c r="H351" i="4"/>
  <c r="I351" i="4"/>
  <c r="J351" i="4"/>
  <c r="K351" i="4"/>
  <c r="L351" i="4"/>
  <c r="M351" i="4"/>
  <c r="T351" i="4"/>
  <c r="V351" i="4"/>
  <c r="C352" i="4"/>
  <c r="D352" i="4"/>
  <c r="E352" i="4"/>
  <c r="H352" i="4"/>
  <c r="I352" i="4"/>
  <c r="J352" i="4"/>
  <c r="K352" i="4"/>
  <c r="L352" i="4"/>
  <c r="M352" i="4"/>
  <c r="T352" i="4"/>
  <c r="V352" i="4"/>
  <c r="C353" i="4"/>
  <c r="D353" i="4"/>
  <c r="E353" i="4"/>
  <c r="H353" i="4"/>
  <c r="I353" i="4"/>
  <c r="J353" i="4"/>
  <c r="K353" i="4"/>
  <c r="L353" i="4"/>
  <c r="M353" i="4"/>
  <c r="T353" i="4"/>
  <c r="V353" i="4"/>
  <c r="C354" i="4"/>
  <c r="D354" i="4"/>
  <c r="E354" i="4"/>
  <c r="H354" i="4"/>
  <c r="I354" i="4"/>
  <c r="J354" i="4"/>
  <c r="K354" i="4"/>
  <c r="L354" i="4"/>
  <c r="M354" i="4"/>
  <c r="T354" i="4"/>
  <c r="V354" i="4"/>
  <c r="C355" i="4"/>
  <c r="D355" i="4"/>
  <c r="E355" i="4"/>
  <c r="H355" i="4"/>
  <c r="I355" i="4"/>
  <c r="J355" i="4"/>
  <c r="K355" i="4"/>
  <c r="L355" i="4"/>
  <c r="M355" i="4"/>
  <c r="T355" i="4"/>
  <c r="V355" i="4"/>
  <c r="C356" i="4"/>
  <c r="D356" i="4"/>
  <c r="E356" i="4"/>
  <c r="H356" i="4"/>
  <c r="I356" i="4"/>
  <c r="J356" i="4"/>
  <c r="K356" i="4"/>
  <c r="L356" i="4"/>
  <c r="M356" i="4"/>
  <c r="T356" i="4"/>
  <c r="V356" i="4"/>
  <c r="C357" i="4"/>
  <c r="D357" i="4"/>
  <c r="E357" i="4"/>
  <c r="H357" i="4"/>
  <c r="I357" i="4"/>
  <c r="J357" i="4"/>
  <c r="K357" i="4"/>
  <c r="L357" i="4"/>
  <c r="M357" i="4"/>
  <c r="T357" i="4"/>
  <c r="V357" i="4"/>
  <c r="C358" i="4"/>
  <c r="D358" i="4"/>
  <c r="E358" i="4"/>
  <c r="H358" i="4"/>
  <c r="I358" i="4"/>
  <c r="J358" i="4"/>
  <c r="K358" i="4"/>
  <c r="L358" i="4"/>
  <c r="M358" i="4"/>
  <c r="T358" i="4"/>
  <c r="V358" i="4"/>
  <c r="C359" i="4"/>
  <c r="D359" i="4"/>
  <c r="E359" i="4"/>
  <c r="H359" i="4"/>
  <c r="I359" i="4"/>
  <c r="J359" i="4"/>
  <c r="K359" i="4"/>
  <c r="L359" i="4"/>
  <c r="M359" i="4"/>
  <c r="T359" i="4"/>
  <c r="V359" i="4"/>
  <c r="C360" i="4"/>
  <c r="D360" i="4"/>
  <c r="E360" i="4"/>
  <c r="H360" i="4"/>
  <c r="I360" i="4"/>
  <c r="J360" i="4"/>
  <c r="K360" i="4"/>
  <c r="L360" i="4"/>
  <c r="M360" i="4"/>
  <c r="T360" i="4"/>
  <c r="V360" i="4"/>
  <c r="C361" i="4"/>
  <c r="D361" i="4"/>
  <c r="E361" i="4"/>
  <c r="H361" i="4"/>
  <c r="I361" i="4"/>
  <c r="J361" i="4"/>
  <c r="K361" i="4"/>
  <c r="L361" i="4"/>
  <c r="M361" i="4"/>
  <c r="T361" i="4"/>
  <c r="V361" i="4"/>
  <c r="C362" i="4"/>
  <c r="D362" i="4"/>
  <c r="E362" i="4"/>
  <c r="H362" i="4"/>
  <c r="I362" i="4"/>
  <c r="J362" i="4"/>
  <c r="K362" i="4"/>
  <c r="L362" i="4"/>
  <c r="M362" i="4"/>
  <c r="T362" i="4"/>
  <c r="V362" i="4"/>
  <c r="C363" i="4"/>
  <c r="D363" i="4"/>
  <c r="E363" i="4"/>
  <c r="H363" i="4"/>
  <c r="I363" i="4"/>
  <c r="J363" i="4"/>
  <c r="K363" i="4"/>
  <c r="L363" i="4"/>
  <c r="M363" i="4"/>
  <c r="T363" i="4"/>
  <c r="V363" i="4"/>
  <c r="C364" i="4"/>
  <c r="D364" i="4"/>
  <c r="E364" i="4"/>
  <c r="H364" i="4"/>
  <c r="I364" i="4"/>
  <c r="J364" i="4"/>
  <c r="K364" i="4"/>
  <c r="L364" i="4"/>
  <c r="M364" i="4"/>
  <c r="T364" i="4"/>
  <c r="V364" i="4"/>
  <c r="C365" i="4"/>
  <c r="D365" i="4"/>
  <c r="E365" i="4"/>
  <c r="H365" i="4"/>
  <c r="I365" i="4"/>
  <c r="J365" i="4"/>
  <c r="K365" i="4"/>
  <c r="L365" i="4"/>
  <c r="M365" i="4"/>
  <c r="T365" i="4"/>
  <c r="V365" i="4"/>
  <c r="C366" i="4"/>
  <c r="D366" i="4"/>
  <c r="E366" i="4"/>
  <c r="H366" i="4"/>
  <c r="I366" i="4"/>
  <c r="J366" i="4"/>
  <c r="K366" i="4"/>
  <c r="L366" i="4"/>
  <c r="M366" i="4"/>
  <c r="T366" i="4"/>
  <c r="V366" i="4"/>
  <c r="C367" i="4"/>
  <c r="D367" i="4"/>
  <c r="E367" i="4"/>
  <c r="H367" i="4"/>
  <c r="I367" i="4"/>
  <c r="J367" i="4"/>
  <c r="K367" i="4"/>
  <c r="L367" i="4"/>
  <c r="M367" i="4"/>
  <c r="T367" i="4"/>
  <c r="V367" i="4"/>
  <c r="C368" i="4"/>
  <c r="D368" i="4"/>
  <c r="E368" i="4"/>
  <c r="H368" i="4"/>
  <c r="I368" i="4"/>
  <c r="J368" i="4"/>
  <c r="K368" i="4"/>
  <c r="L368" i="4"/>
  <c r="M368" i="4"/>
  <c r="T368" i="4"/>
  <c r="V368" i="4"/>
  <c r="C369" i="4"/>
  <c r="D369" i="4"/>
  <c r="E369" i="4"/>
  <c r="H369" i="4"/>
  <c r="I369" i="4"/>
  <c r="J369" i="4"/>
  <c r="K369" i="4"/>
  <c r="L369" i="4"/>
  <c r="M369" i="4"/>
  <c r="T369" i="4"/>
  <c r="V369" i="4"/>
  <c r="C370" i="4"/>
  <c r="D370" i="4"/>
  <c r="E370" i="4"/>
  <c r="H370" i="4"/>
  <c r="I370" i="4"/>
  <c r="J370" i="4"/>
  <c r="K370" i="4"/>
  <c r="L370" i="4"/>
  <c r="M370" i="4"/>
  <c r="T370" i="4"/>
  <c r="V370" i="4"/>
  <c r="C371" i="4"/>
  <c r="D371" i="4"/>
  <c r="E371" i="4"/>
  <c r="H371" i="4"/>
  <c r="I371" i="4"/>
  <c r="J371" i="4"/>
  <c r="K371" i="4"/>
  <c r="L371" i="4"/>
  <c r="M371" i="4"/>
  <c r="T371" i="4"/>
  <c r="V371" i="4"/>
  <c r="C372" i="4"/>
  <c r="D372" i="4"/>
  <c r="E372" i="4"/>
  <c r="H372" i="4"/>
  <c r="I372" i="4"/>
  <c r="J372" i="4"/>
  <c r="K372" i="4"/>
  <c r="L372" i="4"/>
  <c r="M372" i="4"/>
  <c r="T372" i="4"/>
  <c r="V372" i="4"/>
  <c r="C373" i="4"/>
  <c r="D373" i="4"/>
  <c r="E373" i="4"/>
  <c r="H373" i="4"/>
  <c r="I373" i="4"/>
  <c r="J373" i="4"/>
  <c r="K373" i="4"/>
  <c r="L373" i="4"/>
  <c r="M373" i="4"/>
  <c r="T373" i="4"/>
  <c r="V373" i="4"/>
  <c r="C374" i="4"/>
  <c r="D374" i="4"/>
  <c r="E374" i="4"/>
  <c r="H374" i="4"/>
  <c r="I374" i="4"/>
  <c r="J374" i="4"/>
  <c r="K374" i="4"/>
  <c r="L374" i="4"/>
  <c r="M374" i="4"/>
  <c r="T374" i="4"/>
  <c r="V374" i="4"/>
  <c r="C375" i="4"/>
  <c r="D375" i="4"/>
  <c r="E375" i="4"/>
  <c r="H375" i="4"/>
  <c r="I375" i="4"/>
  <c r="J375" i="4"/>
  <c r="K375" i="4"/>
  <c r="L375" i="4"/>
  <c r="M375" i="4"/>
  <c r="T375" i="4"/>
  <c r="V375" i="4"/>
  <c r="C376" i="4"/>
  <c r="D376" i="4"/>
  <c r="E376" i="4"/>
  <c r="H376" i="4"/>
  <c r="I376" i="4"/>
  <c r="J376" i="4"/>
  <c r="K376" i="4"/>
  <c r="L376" i="4"/>
  <c r="M376" i="4"/>
  <c r="T376" i="4"/>
  <c r="V376" i="4"/>
  <c r="C377" i="4"/>
  <c r="D377" i="4"/>
  <c r="E377" i="4"/>
  <c r="H377" i="4"/>
  <c r="I377" i="4"/>
  <c r="J377" i="4"/>
  <c r="K377" i="4"/>
  <c r="L377" i="4"/>
  <c r="M377" i="4"/>
  <c r="T377" i="4"/>
  <c r="V377" i="4"/>
  <c r="C378" i="4"/>
  <c r="D378" i="4"/>
  <c r="E378" i="4"/>
  <c r="H378" i="4"/>
  <c r="I378" i="4"/>
  <c r="J378" i="4"/>
  <c r="K378" i="4"/>
  <c r="L378" i="4"/>
  <c r="M378" i="4"/>
  <c r="T378" i="4"/>
  <c r="V378" i="4"/>
  <c r="C379" i="4"/>
  <c r="D379" i="4"/>
  <c r="E379" i="4"/>
  <c r="H379" i="4"/>
  <c r="I379" i="4"/>
  <c r="J379" i="4"/>
  <c r="K379" i="4"/>
  <c r="L379" i="4"/>
  <c r="M379" i="4"/>
  <c r="T379" i="4"/>
  <c r="V379" i="4"/>
  <c r="C380" i="4"/>
  <c r="D380" i="4"/>
  <c r="E380" i="4"/>
  <c r="H380" i="4"/>
  <c r="I380" i="4"/>
  <c r="J380" i="4"/>
  <c r="K380" i="4"/>
  <c r="L380" i="4"/>
  <c r="M380" i="4"/>
  <c r="T380" i="4"/>
  <c r="V380" i="4"/>
  <c r="C381" i="4"/>
  <c r="D381" i="4"/>
  <c r="E381" i="4"/>
  <c r="H381" i="4"/>
  <c r="I381" i="4"/>
  <c r="J381" i="4"/>
  <c r="K381" i="4"/>
  <c r="L381" i="4"/>
  <c r="M381" i="4"/>
  <c r="T381" i="4"/>
  <c r="V381" i="4"/>
  <c r="C382" i="4"/>
  <c r="D382" i="4"/>
  <c r="E382" i="4"/>
  <c r="H382" i="4"/>
  <c r="I382" i="4"/>
  <c r="J382" i="4"/>
  <c r="K382" i="4"/>
  <c r="L382" i="4"/>
  <c r="M382" i="4"/>
  <c r="T382" i="4"/>
  <c r="V382" i="4"/>
  <c r="C383" i="4"/>
  <c r="D383" i="4"/>
  <c r="E383" i="4"/>
  <c r="H383" i="4"/>
  <c r="I383" i="4"/>
  <c r="J383" i="4"/>
  <c r="K383" i="4"/>
  <c r="L383" i="4"/>
  <c r="M383" i="4"/>
  <c r="T383" i="4"/>
  <c r="V383" i="4"/>
  <c r="C384" i="4"/>
  <c r="D384" i="4"/>
  <c r="E384" i="4"/>
  <c r="H384" i="4"/>
  <c r="I384" i="4"/>
  <c r="J384" i="4"/>
  <c r="K384" i="4"/>
  <c r="L384" i="4"/>
  <c r="M384" i="4"/>
  <c r="T384" i="4"/>
  <c r="V384" i="4"/>
  <c r="C385" i="4"/>
  <c r="D385" i="4"/>
  <c r="E385" i="4"/>
  <c r="H385" i="4"/>
  <c r="I385" i="4"/>
  <c r="J385" i="4"/>
  <c r="K385" i="4"/>
  <c r="L385" i="4"/>
  <c r="M385" i="4"/>
  <c r="T385" i="4"/>
  <c r="V385" i="4"/>
  <c r="C386" i="4"/>
  <c r="D386" i="4"/>
  <c r="E386" i="4"/>
  <c r="H386" i="4"/>
  <c r="I386" i="4"/>
  <c r="J386" i="4"/>
  <c r="K386" i="4"/>
  <c r="L386" i="4"/>
  <c r="M386" i="4"/>
  <c r="T386" i="4"/>
  <c r="V386" i="4"/>
  <c r="C387" i="4"/>
  <c r="D387" i="4"/>
  <c r="E387" i="4"/>
  <c r="H387" i="4"/>
  <c r="I387" i="4"/>
  <c r="J387" i="4"/>
  <c r="K387" i="4"/>
  <c r="L387" i="4"/>
  <c r="M387" i="4"/>
  <c r="T387" i="4"/>
  <c r="V387" i="4"/>
  <c r="C388" i="4"/>
  <c r="D388" i="4"/>
  <c r="E388" i="4"/>
  <c r="H388" i="4"/>
  <c r="I388" i="4"/>
  <c r="J388" i="4"/>
  <c r="K388" i="4"/>
  <c r="L388" i="4"/>
  <c r="M388" i="4"/>
  <c r="T388" i="4"/>
  <c r="V388" i="4"/>
  <c r="C389" i="4"/>
  <c r="D389" i="4"/>
  <c r="E389" i="4"/>
  <c r="H389" i="4"/>
  <c r="I389" i="4"/>
  <c r="J389" i="4"/>
  <c r="K389" i="4"/>
  <c r="L389" i="4"/>
  <c r="M389" i="4"/>
  <c r="T389" i="4"/>
  <c r="V389" i="4"/>
  <c r="C390" i="4"/>
  <c r="D390" i="4"/>
  <c r="E390" i="4"/>
  <c r="H390" i="4"/>
  <c r="I390" i="4"/>
  <c r="J390" i="4"/>
  <c r="K390" i="4"/>
  <c r="L390" i="4"/>
  <c r="M390" i="4"/>
  <c r="T390" i="4"/>
  <c r="V390" i="4"/>
  <c r="C391" i="4"/>
  <c r="D391" i="4"/>
  <c r="E391" i="4"/>
  <c r="H391" i="4"/>
  <c r="I391" i="4"/>
  <c r="J391" i="4"/>
  <c r="K391" i="4"/>
  <c r="L391" i="4"/>
  <c r="M391" i="4"/>
  <c r="T391" i="4"/>
  <c r="V391" i="4"/>
  <c r="C392" i="4"/>
  <c r="D392" i="4"/>
  <c r="E392" i="4"/>
  <c r="H392" i="4"/>
  <c r="I392" i="4"/>
  <c r="J392" i="4"/>
  <c r="K392" i="4"/>
  <c r="L392" i="4"/>
  <c r="M392" i="4"/>
  <c r="T392" i="4"/>
  <c r="V392" i="4"/>
  <c r="C393" i="4"/>
  <c r="D393" i="4"/>
  <c r="E393" i="4"/>
  <c r="H393" i="4"/>
  <c r="I393" i="4"/>
  <c r="J393" i="4"/>
  <c r="K393" i="4"/>
  <c r="L393" i="4"/>
  <c r="M393" i="4"/>
  <c r="T393" i="4"/>
  <c r="V393" i="4"/>
  <c r="C394" i="4"/>
  <c r="D394" i="4"/>
  <c r="E394" i="4"/>
  <c r="H394" i="4"/>
  <c r="I394" i="4"/>
  <c r="J394" i="4"/>
  <c r="K394" i="4"/>
  <c r="L394" i="4"/>
  <c r="M394" i="4"/>
  <c r="T394" i="4"/>
  <c r="V394" i="4"/>
  <c r="C395" i="4"/>
  <c r="D395" i="4"/>
  <c r="E395" i="4"/>
  <c r="H395" i="4"/>
  <c r="I395" i="4"/>
  <c r="J395" i="4"/>
  <c r="K395" i="4"/>
  <c r="L395" i="4"/>
  <c r="M395" i="4"/>
  <c r="T395" i="4"/>
  <c r="V395" i="4"/>
  <c r="C396" i="4"/>
  <c r="D396" i="4"/>
  <c r="E396" i="4"/>
  <c r="H396" i="4"/>
  <c r="I396" i="4"/>
  <c r="J396" i="4"/>
  <c r="K396" i="4"/>
  <c r="L396" i="4"/>
  <c r="M396" i="4"/>
  <c r="T396" i="4"/>
  <c r="V396" i="4"/>
  <c r="K6" i="4"/>
  <c r="C6" i="4"/>
  <c r="D6" i="4"/>
  <c r="E6" i="4"/>
  <c r="J6" i="4"/>
  <c r="V6" i="4"/>
  <c r="T6" i="4"/>
  <c r="I2" i="12"/>
  <c r="I29" i="12"/>
  <c r="I37" i="12"/>
  <c r="I3" i="12"/>
  <c r="I18" i="12"/>
  <c r="I19" i="12"/>
  <c r="I28" i="12"/>
  <c r="I4" i="12"/>
  <c r="I5" i="12"/>
  <c r="I6" i="12"/>
  <c r="I7" i="12"/>
  <c r="I8" i="12"/>
  <c r="I9" i="12"/>
  <c r="I10" i="12"/>
  <c r="I11" i="12"/>
  <c r="I12" i="12"/>
  <c r="I13" i="12"/>
  <c r="I14" i="12"/>
  <c r="I15" i="12"/>
  <c r="I16" i="12"/>
  <c r="I17" i="12"/>
  <c r="I20" i="12"/>
  <c r="I21" i="12"/>
  <c r="I22" i="12"/>
  <c r="I23" i="12"/>
  <c r="I24" i="12"/>
  <c r="I25" i="12"/>
  <c r="I26" i="12"/>
  <c r="I27" i="12"/>
  <c r="I30" i="12"/>
  <c r="I31" i="12"/>
  <c r="I32" i="12"/>
  <c r="I33" i="12"/>
  <c r="I34" i="12"/>
  <c r="I35" i="12"/>
  <c r="I36" i="12"/>
  <c r="I38" i="12"/>
  <c r="I39" i="12"/>
  <c r="I40" i="12"/>
  <c r="I41" i="12"/>
  <c r="I42" i="12"/>
  <c r="I43" i="12"/>
  <c r="I44" i="12"/>
  <c r="I45" i="12"/>
  <c r="I46" i="12"/>
  <c r="I47" i="12"/>
  <c r="I48" i="12"/>
  <c r="I49" i="12"/>
  <c r="I50" i="12"/>
  <c r="I51" i="12"/>
  <c r="I52" i="12"/>
  <c r="I53" i="12"/>
  <c r="I54" i="12"/>
  <c r="I55" i="12"/>
  <c r="I56" i="12"/>
  <c r="I57" i="12"/>
  <c r="I58" i="12"/>
  <c r="I59" i="12"/>
  <c r="I60" i="12"/>
  <c r="I61" i="12"/>
  <c r="I62" i="12"/>
  <c r="I63" i="12"/>
  <c r="I64" i="12"/>
  <c r="I65" i="12"/>
  <c r="I66" i="12"/>
  <c r="I67" i="12"/>
  <c r="I68" i="12"/>
  <c r="I69" i="12"/>
  <c r="I70" i="12"/>
  <c r="I71" i="12"/>
  <c r="I72" i="12"/>
  <c r="I73" i="12"/>
  <c r="I74" i="12"/>
  <c r="I75" i="12"/>
  <c r="G6" i="16"/>
  <c r="G13" i="16"/>
  <c r="G24" i="16"/>
  <c r="G36" i="16"/>
  <c r="G5" i="16"/>
  <c r="G7" i="16"/>
  <c r="G8" i="16"/>
  <c r="G9" i="16"/>
  <c r="G10" i="16"/>
  <c r="G11" i="16"/>
  <c r="G12" i="16"/>
  <c r="G14" i="16"/>
  <c r="G15" i="16"/>
  <c r="G16" i="16"/>
  <c r="G17" i="16"/>
  <c r="G18" i="16"/>
  <c r="G19" i="16"/>
  <c r="G20" i="16"/>
  <c r="G21" i="16"/>
  <c r="G22" i="16"/>
  <c r="G23" i="16"/>
  <c r="G25" i="16"/>
  <c r="G26" i="16"/>
  <c r="G27" i="16"/>
  <c r="G28" i="16"/>
  <c r="G29" i="16"/>
  <c r="G30" i="16"/>
  <c r="G31" i="16"/>
  <c r="G32" i="16"/>
  <c r="G33" i="16"/>
  <c r="G34" i="16"/>
  <c r="G35" i="16"/>
  <c r="G37" i="16"/>
  <c r="G38" i="16"/>
  <c r="G39" i="16"/>
  <c r="G40" i="16"/>
  <c r="G41" i="16"/>
  <c r="G42" i="16"/>
  <c r="G43" i="16"/>
  <c r="G44" i="16"/>
  <c r="G45" i="16"/>
  <c r="G46" i="16"/>
  <c r="G47" i="16"/>
  <c r="G48" i="16"/>
  <c r="G49" i="16"/>
  <c r="G50" i="16"/>
  <c r="G51" i="16"/>
  <c r="G52" i="16"/>
  <c r="G53" i="16"/>
  <c r="G54" i="16"/>
  <c r="G55" i="16"/>
  <c r="G56" i="16"/>
  <c r="G57" i="16"/>
  <c r="G58" i="16"/>
  <c r="G59" i="16"/>
  <c r="G60" i="16"/>
  <c r="G61" i="16"/>
  <c r="G62" i="16"/>
  <c r="G63" i="16"/>
  <c r="G64" i="16"/>
  <c r="G65" i="16"/>
  <c r="G66" i="16"/>
  <c r="G67" i="16"/>
  <c r="G68" i="16"/>
  <c r="G69" i="16"/>
  <c r="G70" i="16"/>
  <c r="G71" i="16"/>
  <c r="G72" i="16"/>
  <c r="G73" i="16"/>
  <c r="G74" i="16"/>
  <c r="G75" i="16"/>
  <c r="G76" i="16"/>
  <c r="G77" i="16"/>
  <c r="T78" i="16"/>
  <c r="U78" i="16"/>
  <c r="V78" i="16"/>
  <c r="W78" i="16"/>
  <c r="X78" i="16"/>
  <c r="Y78" i="16"/>
  <c r="Z78" i="16"/>
  <c r="AA78" i="16"/>
  <c r="AB78" i="16"/>
  <c r="AC78" i="16"/>
  <c r="AD78" i="16"/>
  <c r="AE78" i="16"/>
  <c r="G84" i="16"/>
  <c r="G85" i="16"/>
  <c r="G82" i="16"/>
  <c r="I4" i="14"/>
  <c r="O4" i="14"/>
  <c r="I5" i="14"/>
  <c r="O5" i="14"/>
  <c r="I6" i="14"/>
  <c r="O6" i="14"/>
  <c r="I7" i="14"/>
  <c r="O7" i="14"/>
  <c r="I8" i="14"/>
  <c r="O8" i="14"/>
  <c r="I9" i="14"/>
  <c r="O9" i="14"/>
  <c r="I10" i="14"/>
  <c r="O10" i="14"/>
  <c r="I11" i="14"/>
  <c r="O11" i="14"/>
  <c r="I12" i="14"/>
  <c r="O12" i="14"/>
  <c r="I13" i="14"/>
  <c r="O13" i="14"/>
  <c r="I14" i="14"/>
  <c r="O14" i="14"/>
  <c r="I15" i="14"/>
  <c r="O15" i="14"/>
  <c r="I16" i="14"/>
  <c r="O16" i="14"/>
  <c r="I17" i="14"/>
  <c r="O17" i="14"/>
  <c r="I18" i="14"/>
  <c r="O18" i="14"/>
  <c r="I19" i="14"/>
  <c r="O19" i="14"/>
  <c r="I20" i="14"/>
  <c r="O20" i="14"/>
  <c r="I21" i="14"/>
  <c r="O21" i="14"/>
  <c r="I22" i="14"/>
  <c r="O22" i="14"/>
  <c r="I23" i="14"/>
  <c r="O23" i="14"/>
  <c r="I24" i="14"/>
  <c r="O24" i="14"/>
  <c r="I25" i="14"/>
  <c r="O25" i="14"/>
  <c r="I26" i="14"/>
  <c r="O26" i="14"/>
  <c r="I27" i="14"/>
  <c r="O27" i="14"/>
  <c r="I28" i="14"/>
  <c r="O28" i="14"/>
  <c r="I29" i="14"/>
  <c r="O29" i="14"/>
  <c r="I30" i="14"/>
  <c r="O30" i="14"/>
  <c r="I31" i="14"/>
  <c r="O31" i="14"/>
  <c r="I32" i="14"/>
  <c r="O32" i="14"/>
  <c r="I33" i="14"/>
  <c r="O33" i="14"/>
  <c r="I34" i="14"/>
  <c r="O34" i="14"/>
  <c r="I35" i="14"/>
  <c r="O35" i="14"/>
  <c r="I36" i="14"/>
  <c r="O36" i="14"/>
  <c r="I37" i="14"/>
  <c r="O37" i="14"/>
  <c r="I38" i="14"/>
  <c r="O38" i="14"/>
  <c r="I39" i="14"/>
  <c r="O39" i="14"/>
  <c r="I40" i="14"/>
  <c r="O40" i="14"/>
  <c r="I41" i="14"/>
  <c r="O41" i="14"/>
  <c r="I42" i="14"/>
  <c r="O42" i="14"/>
  <c r="I43" i="14"/>
  <c r="O43" i="14"/>
  <c r="I44" i="14"/>
  <c r="O44" i="14"/>
  <c r="I45" i="14"/>
  <c r="O45" i="14"/>
  <c r="I46" i="14"/>
  <c r="O46" i="14"/>
  <c r="I47" i="14"/>
  <c r="O47" i="14"/>
  <c r="I48" i="14"/>
  <c r="O48" i="14"/>
  <c r="I49" i="14"/>
  <c r="O49" i="14"/>
  <c r="I50" i="14"/>
  <c r="O50" i="14"/>
  <c r="I51" i="14"/>
  <c r="O51" i="14"/>
  <c r="I52" i="14"/>
  <c r="O52" i="14"/>
  <c r="I53" i="14"/>
  <c r="O53" i="14"/>
  <c r="I54" i="14"/>
  <c r="O54" i="14"/>
  <c r="I55" i="14"/>
  <c r="O55" i="14"/>
  <c r="I56" i="14"/>
  <c r="O56" i="14"/>
  <c r="I57" i="14"/>
  <c r="O57" i="14"/>
  <c r="I58" i="14"/>
  <c r="O58" i="14"/>
  <c r="I59" i="14"/>
  <c r="O59" i="14"/>
  <c r="I60" i="14"/>
  <c r="O60" i="14"/>
  <c r="I61" i="14"/>
  <c r="O61" i="14"/>
  <c r="I62" i="14"/>
  <c r="O62" i="14"/>
  <c r="I63" i="14"/>
  <c r="O63" i="14"/>
  <c r="I64" i="14"/>
  <c r="O64" i="14"/>
  <c r="I65" i="14"/>
  <c r="O65" i="14"/>
  <c r="I66" i="14"/>
  <c r="O66" i="14"/>
  <c r="I67" i="14"/>
  <c r="O67" i="14"/>
  <c r="I68" i="14"/>
  <c r="O68" i="14"/>
  <c r="I69" i="14"/>
  <c r="O69" i="14"/>
  <c r="I70" i="14"/>
  <c r="O70" i="14"/>
  <c r="I71" i="14"/>
  <c r="O71" i="14"/>
  <c r="I72" i="14"/>
  <c r="O72" i="14"/>
  <c r="I73" i="14"/>
  <c r="O73" i="14"/>
  <c r="I74" i="14"/>
  <c r="O74" i="14"/>
  <c r="I75" i="14"/>
  <c r="O75" i="14"/>
  <c r="I3" i="14"/>
  <c r="O3" i="14"/>
  <c r="AF14" i="16"/>
  <c r="AF5" i="16"/>
  <c r="J12" i="14"/>
  <c r="AF15" i="16"/>
  <c r="J13" i="14"/>
  <c r="AF16" i="16"/>
  <c r="J14" i="14"/>
  <c r="AF17" i="16"/>
  <c r="J15" i="14"/>
  <c r="AF18" i="16"/>
  <c r="J16" i="14"/>
  <c r="AF19" i="16"/>
  <c r="J17" i="14"/>
  <c r="AF20" i="16"/>
  <c r="J18" i="14"/>
  <c r="AF21" i="16"/>
  <c r="J19" i="14"/>
  <c r="AF22" i="16"/>
  <c r="J20" i="14"/>
  <c r="AF23" i="16"/>
  <c r="J21" i="14"/>
  <c r="AF24" i="16"/>
  <c r="J22" i="14"/>
  <c r="AF25" i="16"/>
  <c r="J23" i="14"/>
  <c r="AF26" i="16"/>
  <c r="J24" i="14"/>
  <c r="AF27" i="16"/>
  <c r="J25" i="14"/>
  <c r="AF28" i="16"/>
  <c r="J26" i="14"/>
  <c r="AF29" i="16"/>
  <c r="J27" i="14"/>
  <c r="AF30" i="16"/>
  <c r="J28" i="14"/>
  <c r="AF31" i="16"/>
  <c r="J29" i="14"/>
  <c r="AF32" i="16"/>
  <c r="J30" i="14"/>
  <c r="AF33" i="16"/>
  <c r="J31" i="14"/>
  <c r="AF34" i="16"/>
  <c r="J32" i="14"/>
  <c r="AF35" i="16"/>
  <c r="J33" i="14"/>
  <c r="AF36" i="16"/>
  <c r="J34" i="14"/>
  <c r="AF37" i="16"/>
  <c r="J35" i="14"/>
  <c r="AF38" i="16"/>
  <c r="J36" i="14"/>
  <c r="AF39" i="16"/>
  <c r="J37" i="14"/>
  <c r="AF40" i="16"/>
  <c r="J38" i="14"/>
  <c r="AF41" i="16"/>
  <c r="J39" i="14"/>
  <c r="AF42" i="16"/>
  <c r="J40" i="14"/>
  <c r="AF43" i="16"/>
  <c r="J41" i="14"/>
  <c r="AF44" i="16"/>
  <c r="J42" i="14"/>
  <c r="AF45" i="16"/>
  <c r="J43" i="14"/>
  <c r="AF46" i="16"/>
  <c r="J44" i="14"/>
  <c r="AF47" i="16"/>
  <c r="J45" i="14"/>
  <c r="AF48" i="16"/>
  <c r="J46" i="14"/>
  <c r="AF49" i="16"/>
  <c r="J47" i="14"/>
  <c r="AF50" i="16"/>
  <c r="J48" i="14"/>
  <c r="AF51" i="16"/>
  <c r="J49" i="14"/>
  <c r="AF52" i="16"/>
  <c r="J50" i="14"/>
  <c r="AF53" i="16"/>
  <c r="J51" i="14"/>
  <c r="AF54" i="16"/>
  <c r="J52" i="14"/>
  <c r="AF55" i="16"/>
  <c r="J53" i="14"/>
  <c r="AF56" i="16"/>
  <c r="J54" i="14"/>
  <c r="AF57" i="16"/>
  <c r="J55" i="14"/>
  <c r="AF58" i="16"/>
  <c r="J56" i="14"/>
  <c r="AF59" i="16"/>
  <c r="J57" i="14"/>
  <c r="AF60" i="16"/>
  <c r="J58" i="14"/>
  <c r="AF61" i="16"/>
  <c r="J59" i="14"/>
  <c r="AF62" i="16"/>
  <c r="J60" i="14"/>
  <c r="AF63" i="16"/>
  <c r="J61" i="14"/>
  <c r="AF64" i="16"/>
  <c r="J62" i="14"/>
  <c r="AF65" i="16"/>
  <c r="J63" i="14"/>
  <c r="AF66" i="16"/>
  <c r="J64" i="14"/>
  <c r="AF67" i="16"/>
  <c r="J65" i="14"/>
  <c r="AF68" i="16"/>
  <c r="J66" i="14"/>
  <c r="AF69" i="16"/>
  <c r="J67" i="14"/>
  <c r="AF70" i="16"/>
  <c r="J68" i="14"/>
  <c r="AF71" i="16"/>
  <c r="J69" i="14"/>
  <c r="AF72" i="16"/>
  <c r="J70" i="14"/>
  <c r="AF73" i="16"/>
  <c r="J71" i="14"/>
  <c r="AF74" i="16"/>
  <c r="J72" i="14"/>
  <c r="AF75" i="16"/>
  <c r="J73" i="14"/>
  <c r="AF76" i="16"/>
  <c r="J74" i="14"/>
  <c r="AF77" i="16"/>
  <c r="J75" i="14"/>
  <c r="AF6" i="16"/>
  <c r="J4" i="14"/>
  <c r="AF7" i="16"/>
  <c r="J5" i="14"/>
  <c r="AF8" i="16"/>
  <c r="J6" i="14"/>
  <c r="AF9" i="16"/>
  <c r="J7" i="14"/>
  <c r="AF10" i="16"/>
  <c r="J8" i="14"/>
  <c r="AF11" i="16"/>
  <c r="J9" i="14"/>
  <c r="AF12" i="16"/>
  <c r="J10" i="14"/>
  <c r="AF13" i="16"/>
  <c r="J11" i="14"/>
  <c r="J3" i="14"/>
  <c r="AG5" i="16"/>
  <c r="AH5" i="16"/>
  <c r="H3" i="14"/>
  <c r="AG6" i="16"/>
  <c r="AH6" i="16"/>
  <c r="H4" i="14"/>
  <c r="AG7" i="16"/>
  <c r="AH7" i="16"/>
  <c r="H5" i="14"/>
  <c r="AG8" i="16"/>
  <c r="AH8" i="16"/>
  <c r="H6" i="14"/>
  <c r="AG9" i="16"/>
  <c r="AH9" i="16"/>
  <c r="H7" i="14"/>
  <c r="AG10" i="16"/>
  <c r="AH10" i="16"/>
  <c r="H8" i="14"/>
  <c r="AG11" i="16"/>
  <c r="AH11" i="16"/>
  <c r="H9" i="14"/>
  <c r="AG12" i="16"/>
  <c r="AH12" i="16"/>
  <c r="H10" i="14"/>
  <c r="AG13" i="16"/>
  <c r="AH13" i="16"/>
  <c r="H11" i="14"/>
  <c r="AG14" i="16"/>
  <c r="AH14" i="16"/>
  <c r="H12" i="14"/>
  <c r="AG15" i="16"/>
  <c r="AH15" i="16"/>
  <c r="H13" i="14"/>
  <c r="AG16" i="16"/>
  <c r="AH16" i="16"/>
  <c r="H14" i="14"/>
  <c r="AG17" i="16"/>
  <c r="AH17" i="16"/>
  <c r="H15" i="14"/>
  <c r="AG18" i="16"/>
  <c r="AH18" i="16"/>
  <c r="H16" i="14"/>
  <c r="AG19" i="16"/>
  <c r="AH19" i="16"/>
  <c r="H17" i="14"/>
  <c r="AG20" i="16"/>
  <c r="AH20" i="16"/>
  <c r="H18" i="14"/>
  <c r="AG21" i="16"/>
  <c r="AH21" i="16"/>
  <c r="H19" i="14"/>
  <c r="AG22" i="16"/>
  <c r="AH22" i="16"/>
  <c r="H20" i="14"/>
  <c r="AG23" i="16"/>
  <c r="AH23" i="16"/>
  <c r="H21" i="14"/>
  <c r="AG24" i="16"/>
  <c r="AH24" i="16"/>
  <c r="H22" i="14"/>
  <c r="AG25" i="16"/>
  <c r="AH25" i="16"/>
  <c r="H23" i="14"/>
  <c r="AG26" i="16"/>
  <c r="AH26" i="16"/>
  <c r="H24" i="14"/>
  <c r="AG27" i="16"/>
  <c r="AH27" i="16"/>
  <c r="H25" i="14"/>
  <c r="AG28" i="16"/>
  <c r="AH28" i="16"/>
  <c r="H26" i="14"/>
  <c r="AG29" i="16"/>
  <c r="AH29" i="16"/>
  <c r="H27" i="14"/>
  <c r="AG30" i="16"/>
  <c r="AH30" i="16"/>
  <c r="H28" i="14"/>
  <c r="AG31" i="16"/>
  <c r="AH31" i="16"/>
  <c r="H29" i="14"/>
  <c r="AG32" i="16"/>
  <c r="AH32" i="16"/>
  <c r="H30" i="14"/>
  <c r="AG33" i="16"/>
  <c r="AH33" i="16"/>
  <c r="H31" i="14"/>
  <c r="AG34" i="16"/>
  <c r="AH34" i="16"/>
  <c r="H32" i="14"/>
  <c r="AG35" i="16"/>
  <c r="AH35" i="16"/>
  <c r="H33" i="14"/>
  <c r="AG36" i="16"/>
  <c r="AH36" i="16"/>
  <c r="H34" i="14"/>
  <c r="AG37" i="16"/>
  <c r="AH37" i="16"/>
  <c r="H35" i="14"/>
  <c r="AG38" i="16"/>
  <c r="AH38" i="16"/>
  <c r="H36" i="14"/>
  <c r="AG39" i="16"/>
  <c r="AH39" i="16"/>
  <c r="H37" i="14"/>
  <c r="AG40" i="16"/>
  <c r="AH40" i="16"/>
  <c r="H38" i="14"/>
  <c r="AG41" i="16"/>
  <c r="AH41" i="16"/>
  <c r="H39" i="14"/>
  <c r="AG42" i="16"/>
  <c r="AH42" i="16"/>
  <c r="H40" i="14"/>
  <c r="AG43" i="16"/>
  <c r="AH43" i="16"/>
  <c r="H41" i="14"/>
  <c r="AG44" i="16"/>
  <c r="AH44" i="16"/>
  <c r="H42" i="14"/>
  <c r="AG45" i="16"/>
  <c r="AH45" i="16"/>
  <c r="H43" i="14"/>
  <c r="AG46" i="16"/>
  <c r="AH46" i="16"/>
  <c r="H44" i="14"/>
  <c r="AG47" i="16"/>
  <c r="AH47" i="16"/>
  <c r="H45" i="14"/>
  <c r="AG48" i="16"/>
  <c r="AH48" i="16"/>
  <c r="H46" i="14"/>
  <c r="AG49" i="16"/>
  <c r="AH49" i="16"/>
  <c r="H47" i="14"/>
  <c r="AG50" i="16"/>
  <c r="AH50" i="16"/>
  <c r="H48" i="14"/>
  <c r="AG51" i="16"/>
  <c r="AH51" i="16"/>
  <c r="H49" i="14"/>
  <c r="AG52" i="16"/>
  <c r="AH52" i="16"/>
  <c r="H50" i="14"/>
  <c r="AG53" i="16"/>
  <c r="AH53" i="16"/>
  <c r="H51" i="14"/>
  <c r="AG54" i="16"/>
  <c r="AH54" i="16"/>
  <c r="H52" i="14"/>
  <c r="AG55" i="16"/>
  <c r="AH55" i="16"/>
  <c r="H53" i="14"/>
  <c r="AG56" i="16"/>
  <c r="AH56" i="16"/>
  <c r="H54" i="14"/>
  <c r="AG57" i="16"/>
  <c r="AH57" i="16"/>
  <c r="H55" i="14"/>
  <c r="AG58" i="16"/>
  <c r="AH58" i="16"/>
  <c r="H56" i="14"/>
  <c r="AG59" i="16"/>
  <c r="AH59" i="16"/>
  <c r="H57" i="14"/>
  <c r="AG60" i="16"/>
  <c r="AH60" i="16"/>
  <c r="H58" i="14"/>
  <c r="AG61" i="16"/>
  <c r="AH61" i="16"/>
  <c r="H59" i="14"/>
  <c r="AG62" i="16"/>
  <c r="AH62" i="16"/>
  <c r="H60" i="14"/>
  <c r="AG63" i="16"/>
  <c r="AH63" i="16"/>
  <c r="H61" i="14"/>
  <c r="AG64" i="16"/>
  <c r="AH64" i="16"/>
  <c r="H62" i="14"/>
  <c r="AG65" i="16"/>
  <c r="AH65" i="16"/>
  <c r="H63" i="14"/>
  <c r="AG66" i="16"/>
  <c r="AH66" i="16"/>
  <c r="H64" i="14"/>
  <c r="AG67" i="16"/>
  <c r="AH67" i="16"/>
  <c r="H65" i="14"/>
  <c r="AG68" i="16"/>
  <c r="AH68" i="16"/>
  <c r="H66" i="14"/>
  <c r="AG69" i="16"/>
  <c r="AH69" i="16"/>
  <c r="H67" i="14"/>
  <c r="AG70" i="16"/>
  <c r="AH70" i="16"/>
  <c r="H68" i="14"/>
  <c r="AG71" i="16"/>
  <c r="AH71" i="16"/>
  <c r="H69" i="14"/>
  <c r="AG72" i="16"/>
  <c r="AH72" i="16"/>
  <c r="H70" i="14"/>
  <c r="AG73" i="16"/>
  <c r="AH73" i="16"/>
  <c r="H71" i="14"/>
  <c r="AG74" i="16"/>
  <c r="AH74" i="16"/>
  <c r="H72" i="14"/>
  <c r="AG75" i="16"/>
  <c r="AH75" i="16"/>
  <c r="H73" i="14"/>
  <c r="AG76" i="16"/>
  <c r="AH76" i="16"/>
  <c r="H74" i="14"/>
  <c r="AG77" i="16"/>
  <c r="AH77" i="16"/>
  <c r="H75" i="14"/>
  <c r="D4" i="14"/>
  <c r="K4" i="14"/>
  <c r="D5" i="14"/>
  <c r="K5" i="14"/>
  <c r="D6" i="14"/>
  <c r="K6" i="14"/>
  <c r="D7" i="14"/>
  <c r="K7" i="14"/>
  <c r="D8" i="14"/>
  <c r="K8" i="14"/>
  <c r="D9" i="14"/>
  <c r="K9" i="14"/>
  <c r="D10" i="14"/>
  <c r="K10" i="14"/>
  <c r="D11" i="14"/>
  <c r="K11" i="14"/>
  <c r="D12" i="14"/>
  <c r="K12" i="14"/>
  <c r="D13" i="14"/>
  <c r="K13" i="14"/>
  <c r="D14" i="14"/>
  <c r="K14" i="14"/>
  <c r="D15" i="14"/>
  <c r="K15" i="14"/>
  <c r="D16" i="14"/>
  <c r="K16" i="14"/>
  <c r="D17" i="14"/>
  <c r="K17" i="14"/>
  <c r="D18" i="14"/>
  <c r="K18" i="14"/>
  <c r="D19" i="14"/>
  <c r="K19" i="14"/>
  <c r="D20" i="14"/>
  <c r="K20" i="14"/>
  <c r="D21" i="14"/>
  <c r="K21" i="14"/>
  <c r="D22" i="14"/>
  <c r="K22" i="14"/>
  <c r="D23" i="14"/>
  <c r="K23" i="14"/>
  <c r="D24" i="14"/>
  <c r="K24" i="14"/>
  <c r="D25" i="14"/>
  <c r="K25" i="14"/>
  <c r="D26" i="14"/>
  <c r="K26" i="14"/>
  <c r="D27" i="14"/>
  <c r="K27" i="14"/>
  <c r="D28" i="14"/>
  <c r="K28" i="14"/>
  <c r="D29" i="14"/>
  <c r="K29" i="14"/>
  <c r="D30" i="14"/>
  <c r="K30" i="14"/>
  <c r="D31" i="14"/>
  <c r="K31" i="14"/>
  <c r="D32" i="14"/>
  <c r="K32" i="14"/>
  <c r="D33" i="14"/>
  <c r="K33" i="14"/>
  <c r="D34" i="14"/>
  <c r="K34" i="14"/>
  <c r="D35" i="14"/>
  <c r="K35" i="14"/>
  <c r="D36" i="14"/>
  <c r="K36" i="14"/>
  <c r="D37" i="14"/>
  <c r="K37" i="14"/>
  <c r="D38" i="14"/>
  <c r="K38" i="14"/>
  <c r="D39" i="14"/>
  <c r="K39" i="14"/>
  <c r="D40" i="14"/>
  <c r="K40" i="14"/>
  <c r="D41" i="14"/>
  <c r="K41" i="14"/>
  <c r="D42" i="14"/>
  <c r="K42" i="14"/>
  <c r="D43" i="14"/>
  <c r="K43" i="14"/>
  <c r="D44" i="14"/>
  <c r="K44" i="14"/>
  <c r="D45" i="14"/>
  <c r="K45" i="14"/>
  <c r="D46" i="14"/>
  <c r="K46" i="14"/>
  <c r="D47" i="14"/>
  <c r="K47" i="14"/>
  <c r="D48" i="14"/>
  <c r="K48" i="14"/>
  <c r="D49" i="14"/>
  <c r="K49" i="14"/>
  <c r="D50" i="14"/>
  <c r="K50" i="14"/>
  <c r="D51" i="14"/>
  <c r="K51" i="14"/>
  <c r="D52" i="14"/>
  <c r="K52" i="14"/>
  <c r="D53" i="14"/>
  <c r="K53" i="14"/>
  <c r="D54" i="14"/>
  <c r="K54" i="14"/>
  <c r="D55" i="14"/>
  <c r="K55" i="14"/>
  <c r="D56" i="14"/>
  <c r="K56" i="14"/>
  <c r="D57" i="14"/>
  <c r="K57" i="14"/>
  <c r="D58" i="14"/>
  <c r="K58" i="14"/>
  <c r="D59" i="14"/>
  <c r="K59" i="14"/>
  <c r="D60" i="14"/>
  <c r="K60" i="14"/>
  <c r="D61" i="14"/>
  <c r="K61" i="14"/>
  <c r="D62" i="14"/>
  <c r="K62" i="14"/>
  <c r="D63" i="14"/>
  <c r="K63" i="14"/>
  <c r="D64" i="14"/>
  <c r="K64" i="14"/>
  <c r="D65" i="14"/>
  <c r="K65" i="14"/>
  <c r="D66" i="14"/>
  <c r="K66" i="14"/>
  <c r="D67" i="14"/>
  <c r="K67" i="14"/>
  <c r="D68" i="14"/>
  <c r="K68" i="14"/>
  <c r="D69" i="14"/>
  <c r="K69" i="14"/>
  <c r="D70" i="14"/>
  <c r="K70" i="14"/>
  <c r="D71" i="14"/>
  <c r="K71" i="14"/>
  <c r="D72" i="14"/>
  <c r="K72" i="14"/>
  <c r="D73" i="14"/>
  <c r="K73" i="14"/>
  <c r="D74" i="14"/>
  <c r="K74" i="14"/>
  <c r="D75" i="14"/>
  <c r="K75" i="14"/>
  <c r="D3" i="14"/>
  <c r="K3" i="14"/>
  <c r="E3" i="12"/>
  <c r="E4" i="12"/>
  <c r="E5" i="12"/>
  <c r="E6" i="12"/>
  <c r="E7" i="12"/>
  <c r="E8" i="12"/>
  <c r="E9" i="12"/>
  <c r="E10" i="12"/>
  <c r="E11" i="12"/>
  <c r="E12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31" i="12"/>
  <c r="E32" i="12"/>
  <c r="E33" i="12"/>
  <c r="E34" i="12"/>
  <c r="E35" i="12"/>
  <c r="E36" i="12"/>
  <c r="E37" i="12"/>
  <c r="E38" i="12"/>
  <c r="E39" i="12"/>
  <c r="E40" i="12"/>
  <c r="E41" i="12"/>
  <c r="E42" i="12"/>
  <c r="E43" i="12"/>
  <c r="E44" i="12"/>
  <c r="E45" i="12"/>
  <c r="E46" i="12"/>
  <c r="E47" i="12"/>
  <c r="E48" i="12"/>
  <c r="E49" i="12"/>
  <c r="E50" i="12"/>
  <c r="E51" i="12"/>
  <c r="E52" i="12"/>
  <c r="E53" i="12"/>
  <c r="E54" i="12"/>
  <c r="E55" i="12"/>
  <c r="E56" i="12"/>
  <c r="E57" i="12"/>
  <c r="E58" i="12"/>
  <c r="E59" i="12"/>
  <c r="E60" i="12"/>
  <c r="E61" i="12"/>
  <c r="E62" i="12"/>
  <c r="E63" i="12"/>
  <c r="E64" i="12"/>
  <c r="E65" i="12"/>
  <c r="E66" i="12"/>
  <c r="E67" i="12"/>
  <c r="E68" i="12"/>
  <c r="E69" i="12"/>
  <c r="E70" i="12"/>
  <c r="E71" i="12"/>
  <c r="E72" i="12"/>
  <c r="E73" i="12"/>
  <c r="E74" i="12"/>
  <c r="G1" i="15"/>
  <c r="H1" i="15"/>
  <c r="I1" i="15"/>
  <c r="J1" i="15"/>
  <c r="K1" i="15"/>
  <c r="L1" i="15"/>
  <c r="M1" i="15"/>
  <c r="N1" i="15"/>
  <c r="O1" i="15"/>
  <c r="P1" i="15"/>
  <c r="Q1" i="15"/>
  <c r="R1" i="15"/>
  <c r="S1" i="15"/>
  <c r="T1" i="15"/>
  <c r="U1" i="15"/>
  <c r="V1" i="15"/>
  <c r="W1" i="15"/>
  <c r="X1" i="15"/>
  <c r="Y1" i="15"/>
  <c r="Z1" i="15"/>
  <c r="AA1" i="15"/>
  <c r="AB1" i="15"/>
  <c r="AC1" i="15"/>
  <c r="AD1" i="15"/>
  <c r="AE1" i="15"/>
  <c r="AF1" i="15"/>
  <c r="E4" i="14"/>
  <c r="F4" i="14"/>
  <c r="E5" i="14"/>
  <c r="F5" i="14"/>
  <c r="E6" i="14"/>
  <c r="F6" i="14"/>
  <c r="E7" i="14"/>
  <c r="F7" i="14"/>
  <c r="E8" i="14"/>
  <c r="F8" i="14"/>
  <c r="E9" i="14"/>
  <c r="F9" i="14"/>
  <c r="E10" i="14"/>
  <c r="T7" i="5"/>
  <c r="M6" i="4"/>
  <c r="F10" i="14"/>
  <c r="E11" i="14"/>
  <c r="F11" i="14"/>
  <c r="E12" i="14"/>
  <c r="F12" i="14"/>
  <c r="E13" i="14"/>
  <c r="F13" i="14"/>
  <c r="E14" i="14"/>
  <c r="F14" i="14"/>
  <c r="E15" i="14"/>
  <c r="F15" i="14"/>
  <c r="E16" i="14"/>
  <c r="F16" i="14"/>
  <c r="E17" i="14"/>
  <c r="F17" i="14"/>
  <c r="E18" i="14"/>
  <c r="F18" i="14"/>
  <c r="E19" i="14"/>
  <c r="F19" i="14"/>
  <c r="E20" i="14"/>
  <c r="F20" i="14"/>
  <c r="E21" i="14"/>
  <c r="F21" i="14"/>
  <c r="E22" i="14"/>
  <c r="F22" i="14"/>
  <c r="E23" i="14"/>
  <c r="F23" i="14"/>
  <c r="E24" i="14"/>
  <c r="F24" i="14"/>
  <c r="E25" i="14"/>
  <c r="F25" i="14"/>
  <c r="E26" i="14"/>
  <c r="F26" i="14"/>
  <c r="E27" i="14"/>
  <c r="F27" i="14"/>
  <c r="E28" i="14"/>
  <c r="F28" i="14"/>
  <c r="E29" i="14"/>
  <c r="F29" i="14"/>
  <c r="E30" i="14"/>
  <c r="F30" i="14"/>
  <c r="E31" i="14"/>
  <c r="F31" i="14"/>
  <c r="E32" i="14"/>
  <c r="F32" i="14"/>
  <c r="E33" i="14"/>
  <c r="F33" i="14"/>
  <c r="E34" i="14"/>
  <c r="F34" i="14"/>
  <c r="E35" i="14"/>
  <c r="F35" i="14"/>
  <c r="E36" i="14"/>
  <c r="F36" i="14"/>
  <c r="E37" i="14"/>
  <c r="F37" i="14"/>
  <c r="E38" i="14"/>
  <c r="F38" i="14"/>
  <c r="E39" i="14"/>
  <c r="F39" i="14"/>
  <c r="E40" i="14"/>
  <c r="F40" i="14"/>
  <c r="E41" i="14"/>
  <c r="F41" i="14"/>
  <c r="E42" i="14"/>
  <c r="F42" i="14"/>
  <c r="E43" i="14"/>
  <c r="F43" i="14"/>
  <c r="E44" i="14"/>
  <c r="F44" i="14"/>
  <c r="E45" i="14"/>
  <c r="F45" i="14"/>
  <c r="E46" i="14"/>
  <c r="F46" i="14"/>
  <c r="E47" i="14"/>
  <c r="F47" i="14"/>
  <c r="E48" i="14"/>
  <c r="F48" i="14"/>
  <c r="E49" i="14"/>
  <c r="F49" i="14"/>
  <c r="E50" i="14"/>
  <c r="F50" i="14"/>
  <c r="E51" i="14"/>
  <c r="F51" i="14"/>
  <c r="E52" i="14"/>
  <c r="F52" i="14"/>
  <c r="E53" i="14"/>
  <c r="F53" i="14"/>
  <c r="E54" i="14"/>
  <c r="F54" i="14"/>
  <c r="E55" i="14"/>
  <c r="F55" i="14"/>
  <c r="E56" i="14"/>
  <c r="F56" i="14"/>
  <c r="E57" i="14"/>
  <c r="F57" i="14"/>
  <c r="E58" i="14"/>
  <c r="F58" i="14"/>
  <c r="E59" i="14"/>
  <c r="F59" i="14"/>
  <c r="E60" i="14"/>
  <c r="F60" i="14"/>
  <c r="E61" i="14"/>
  <c r="F61" i="14"/>
  <c r="E62" i="14"/>
  <c r="F62" i="14"/>
  <c r="E63" i="14"/>
  <c r="F63" i="14"/>
  <c r="E64" i="14"/>
  <c r="F64" i="14"/>
  <c r="E65" i="14"/>
  <c r="F65" i="14"/>
  <c r="E66" i="14"/>
  <c r="F66" i="14"/>
  <c r="E67" i="14"/>
  <c r="F67" i="14"/>
  <c r="E68" i="14"/>
  <c r="F68" i="14"/>
  <c r="E69" i="14"/>
  <c r="F69" i="14"/>
  <c r="E70" i="14"/>
  <c r="F70" i="14"/>
  <c r="E71" i="14"/>
  <c r="F71" i="14"/>
  <c r="E72" i="14"/>
  <c r="F72" i="14"/>
  <c r="E73" i="14"/>
  <c r="F73" i="14"/>
  <c r="E74" i="14"/>
  <c r="F74" i="14"/>
  <c r="E75" i="14"/>
  <c r="F75" i="14"/>
  <c r="E3" i="14"/>
  <c r="F3" i="14"/>
  <c r="L6" i="4"/>
  <c r="A1" i="14"/>
  <c r="H6" i="4"/>
  <c r="I6" i="4"/>
  <c r="J3" i="12"/>
  <c r="J20" i="12"/>
  <c r="J19" i="12"/>
  <c r="J18" i="12"/>
  <c r="J17" i="12"/>
  <c r="J12" i="12"/>
  <c r="J15" i="12"/>
  <c r="J16" i="12"/>
  <c r="J13" i="12"/>
  <c r="J14" i="12"/>
  <c r="J21" i="12"/>
  <c r="J22" i="12"/>
  <c r="J23" i="12"/>
  <c r="J24" i="12"/>
  <c r="J25" i="12"/>
  <c r="J26" i="12"/>
  <c r="J27" i="12"/>
  <c r="J29" i="12"/>
  <c r="J28" i="12"/>
  <c r="J30" i="12"/>
  <c r="J31" i="12"/>
  <c r="J32" i="12"/>
  <c r="J34" i="12"/>
  <c r="J33" i="12"/>
  <c r="J36" i="12"/>
  <c r="J37" i="12"/>
  <c r="J38" i="12"/>
  <c r="J39" i="12"/>
  <c r="J40" i="12"/>
  <c r="J41" i="12"/>
  <c r="J43" i="12"/>
  <c r="J42" i="12"/>
  <c r="J44" i="12"/>
  <c r="J45" i="12"/>
  <c r="J46" i="12"/>
  <c r="J49" i="12"/>
  <c r="J50" i="12"/>
  <c r="J51" i="12"/>
  <c r="J48" i="12"/>
  <c r="J4" i="12"/>
  <c r="J6" i="12"/>
  <c r="J5" i="12"/>
  <c r="J52" i="12"/>
  <c r="J53" i="12"/>
  <c r="J54" i="12"/>
  <c r="J55" i="12"/>
  <c r="J57" i="12"/>
  <c r="J56" i="12"/>
  <c r="J60" i="12"/>
  <c r="J11" i="12"/>
  <c r="J59" i="12"/>
  <c r="J58" i="12"/>
  <c r="J63" i="12"/>
  <c r="J62" i="12"/>
  <c r="J64" i="12"/>
  <c r="J68" i="12"/>
  <c r="J66" i="12"/>
  <c r="J65" i="12"/>
  <c r="J67" i="12"/>
  <c r="J69" i="12"/>
  <c r="J71" i="12"/>
  <c r="J70" i="12"/>
  <c r="J72" i="12"/>
  <c r="J73" i="12"/>
  <c r="J35" i="12"/>
  <c r="J74" i="12"/>
  <c r="J47" i="12"/>
  <c r="J61" i="12"/>
  <c r="J7" i="12"/>
  <c r="J8" i="12"/>
  <c r="J9" i="12"/>
  <c r="J10" i="12"/>
  <c r="J2" i="12"/>
  <c r="N7" i="5"/>
</calcChain>
</file>

<file path=xl/sharedStrings.xml><?xml version="1.0" encoding="utf-8"?>
<sst xmlns="http://schemas.openxmlformats.org/spreadsheetml/2006/main" count="1802" uniqueCount="152">
  <si>
    <t>Crop</t>
  </si>
  <si>
    <t>Bed</t>
  </si>
  <si>
    <t>Variety</t>
  </si>
  <si>
    <t>Rows/Bed</t>
  </si>
  <si>
    <t>Arugula</t>
  </si>
  <si>
    <t>Seeds/Bed</t>
  </si>
  <si>
    <t>Seed Distributor</t>
  </si>
  <si>
    <t>Populated Range of Sheet:</t>
  </si>
  <si>
    <t>DaysInField</t>
  </si>
  <si>
    <t>Price/Unit</t>
  </si>
  <si>
    <t>Revenue/Bed</t>
  </si>
  <si>
    <t>Units</t>
  </si>
  <si>
    <t>Link to Order</t>
  </si>
  <si>
    <t>%SeedLoss</t>
  </si>
  <si>
    <t>TraySize (0 if DS)</t>
  </si>
  <si>
    <t>Trays/Bed</t>
  </si>
  <si>
    <t>IN FIELD</t>
  </si>
  <si>
    <t>SEEDS + GREENHOUSE</t>
  </si>
  <si>
    <t>HARVEST $$</t>
  </si>
  <si>
    <t>GENERAL INFO</t>
  </si>
  <si>
    <t>DTF (seed 2 field, 0 if DS)</t>
  </si>
  <si>
    <t>Harvest Window</t>
  </si>
  <si>
    <t>DTM (seed 2 harvest)</t>
  </si>
  <si>
    <t>Nov</t>
  </si>
  <si>
    <t>Oct</t>
  </si>
  <si>
    <t>Sep</t>
  </si>
  <si>
    <t>Aug</t>
  </si>
  <si>
    <t>Jul</t>
  </si>
  <si>
    <t>Jun</t>
  </si>
  <si>
    <t>May</t>
  </si>
  <si>
    <t>Apr</t>
  </si>
  <si>
    <t>PLOT A</t>
  </si>
  <si>
    <t>PLOT C</t>
  </si>
  <si>
    <t>PLOT E</t>
  </si>
  <si>
    <t>PLOT G</t>
  </si>
  <si>
    <t>PLOT I</t>
  </si>
  <si>
    <t>FIELD MAP</t>
  </si>
  <si>
    <t>Represents 25 (A-F) or 12 (G-J) beds per plot with all beds at 25 feet. Plots are adjacent pairs (A+B, C+D, etc) so plan accordingly for irrigation, trellises, row covers, etc</t>
  </si>
  <si>
    <t>Plot</t>
  </si>
  <si>
    <t>Plot(s)</t>
  </si>
  <si>
    <t>Bed(s)</t>
  </si>
  <si>
    <t>Sucession</t>
  </si>
  <si>
    <t># of Beds</t>
  </si>
  <si>
    <t>ExpectedYield</t>
  </si>
  <si>
    <t>Expected Revenue</t>
  </si>
  <si>
    <t>Code</t>
  </si>
  <si>
    <t>#</t>
  </si>
  <si>
    <t>bed</t>
  </si>
  <si>
    <t>START HERE!!</t>
  </si>
  <si>
    <t>,</t>
  </si>
  <si>
    <t>Transplant Date</t>
  </si>
  <si>
    <t>Harvest End</t>
  </si>
  <si>
    <t>-</t>
  </si>
  <si>
    <t>PLANTING SUCESSIONS PLAN</t>
  </si>
  <si>
    <t>Instructions: (1) Pick your crop and the desired start of harvest date 
                           (2) Fill in the crop code (from dropdown), sucession #, and the number of beds to be planted in the sucession
                           (3) Copy the text in the yellow range and paste into a text box on the Field Map tab
                           (4) Once all crops are place on your map, fill in the Location colums for the sucession in this sheet
NOTES: Light blue fields are auto-calculated</t>
  </si>
  <si>
    <t>COPY/PASTE to FIELD MAP TAB</t>
  </si>
  <si>
    <t># of Trays to Plant</t>
  </si>
  <si>
    <t>Seeding Date</t>
  </si>
  <si>
    <t>Date</t>
  </si>
  <si>
    <t>SEEDS/GREENHOUSE/PLANTING</t>
  </si>
  <si>
    <t>Seeds Needed (allows for loss)</t>
  </si>
  <si>
    <t>HARVEST $$$</t>
  </si>
  <si>
    <t>FIELD LOCATION (from Field Map)</t>
  </si>
  <si>
    <t>Action</t>
  </si>
  <si>
    <t xml:space="preserve">Crop </t>
  </si>
  <si>
    <t>Basil</t>
  </si>
  <si>
    <t>Spacing InRow (in)</t>
  </si>
  <si>
    <t>CROP DATABASE</t>
  </si>
  <si>
    <t>***DO NOT CHANGE THE ORDER OF THE COLUMNS IN THIS SHEET OR YOU WILL BREAK EVERYTHING***</t>
  </si>
  <si>
    <t>Carrots</t>
  </si>
  <si>
    <t>Fennel</t>
  </si>
  <si>
    <t>Kale</t>
  </si>
  <si>
    <t>Salad Mix</t>
  </si>
  <si>
    <t>Scallions</t>
  </si>
  <si>
    <t>Radish</t>
  </si>
  <si>
    <t>Spinach</t>
  </si>
  <si>
    <t>&lt;-- After adding new crops sort by Crop (or code) and if you get to more than 100 crops you'll need to update "populated range" to prevent errors in "Sucessions" sheet</t>
  </si>
  <si>
    <t>Row Cover?</t>
  </si>
  <si>
    <t>L.scape Fabric?</t>
  </si>
  <si>
    <t>1.CropDatabase!A7:AI82</t>
  </si>
  <si>
    <t># L.scape Fabric</t>
  </si>
  <si>
    <t># Row Cover</t>
  </si>
  <si>
    <t># of Seeds Needed</t>
  </si>
  <si>
    <t>Type of Packet</t>
  </si>
  <si>
    <t># of beds</t>
  </si>
  <si>
    <t># of Packets</t>
  </si>
  <si>
    <t>Cost/ Packet</t>
  </si>
  <si>
    <t>Total Cost</t>
  </si>
  <si>
    <t>Order cost</t>
  </si>
  <si>
    <t>Sum of all sucessions' Expected Revenue</t>
  </si>
  <si>
    <t>Price @ CSA</t>
  </si>
  <si>
    <t>Price @ Market</t>
  </si>
  <si>
    <t>Price @ Restaurants</t>
  </si>
  <si>
    <t>Weeks Available @ CSA</t>
  </si>
  <si>
    <t>Units to CSA</t>
  </si>
  <si>
    <t>Units to Market</t>
  </si>
  <si>
    <t>Units to Restaurants</t>
  </si>
  <si>
    <t>Weeks Available @ Market</t>
  </si>
  <si>
    <t>Weeks Available @ Restaurants</t>
  </si>
  <si>
    <t>Start Date</t>
  </si>
  <si>
    <t>End Date</t>
  </si>
  <si>
    <t>Frequency</t>
  </si>
  <si>
    <t>Price/#</t>
  </si>
  <si>
    <t>weekly</t>
  </si>
  <si>
    <t>Beets</t>
  </si>
  <si>
    <t>Chard (Baby)</t>
  </si>
  <si>
    <t>Chard (Reg)</t>
  </si>
  <si>
    <t>Head Lettuce</t>
  </si>
  <si>
    <t>Braising Mix</t>
  </si>
  <si>
    <t>Mustard</t>
  </si>
  <si>
    <t>Turnips</t>
  </si>
  <si>
    <t>Shishitos</t>
  </si>
  <si>
    <t>1`</t>
  </si>
  <si>
    <t>$/Unit</t>
  </si>
  <si>
    <t>Box 1</t>
  </si>
  <si>
    <t>Box 2</t>
  </si>
  <si>
    <t>Box 3</t>
  </si>
  <si>
    <t>Box 4</t>
  </si>
  <si>
    <t>Box 5</t>
  </si>
  <si>
    <t>Box 6</t>
  </si>
  <si>
    <t>Box 7</t>
  </si>
  <si>
    <t>Box 8</t>
  </si>
  <si>
    <t>Box 9</t>
  </si>
  <si>
    <t>Box 10</t>
  </si>
  <si>
    <t>Box 11</t>
  </si>
  <si>
    <t>Box 12</t>
  </si>
  <si>
    <t>Box 13</t>
  </si>
  <si>
    <t>Box 14</t>
  </si>
  <si>
    <t>Box 15</t>
  </si>
  <si>
    <t>Box 16</t>
  </si>
  <si>
    <t>Box 17</t>
  </si>
  <si>
    <t>Box 18</t>
  </si>
  <si>
    <t>Box 19</t>
  </si>
  <si>
    <t>Box 20</t>
  </si>
  <si>
    <t>Box 21</t>
  </si>
  <si>
    <t>Box 22</t>
  </si>
  <si>
    <t>Box 23</t>
  </si>
  <si>
    <t>Box 24</t>
  </si>
  <si>
    <t>Summer CSA Subscribers</t>
  </si>
  <si>
    <t>Fall CSA Subscribers</t>
  </si>
  <si>
    <t>Yield Directed to CSA</t>
  </si>
  <si>
    <t># of Times Offered</t>
  </si>
  <si>
    <t># of Shares Given</t>
  </si>
  <si>
    <t># of Units Given as Share</t>
  </si>
  <si>
    <t>$/Share</t>
  </si>
  <si>
    <t>OoopsOrder</t>
  </si>
  <si>
    <t>Yield/50ftBed</t>
  </si>
  <si>
    <t>Harvest Start</t>
  </si>
  <si>
    <t>Summer Total Value</t>
  </si>
  <si>
    <t>Summer Price/box</t>
  </si>
  <si>
    <t>Fall Price/box</t>
  </si>
  <si>
    <t>Fall Total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</si>
</sst>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"/>
    <numFmt numFmtId="166" formatCode="m/d;@"/>
    <numFmt numFmtId="167" formatCode="&quot;$&quot;#,##0.00"/>
    <numFmt numFmtId="168" formatCode="[$-409]d\-mmm;@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Helvetica"/>
    </font>
    <font>
      <b/>
      <sz val="14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5"/>
      <color rgb="FF000000"/>
      <name val="Georgia"/>
    </font>
    <font>
      <b/>
      <sz val="10"/>
      <color theme="1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1E1E0"/>
        <bgColor indexed="64"/>
      </patternFill>
    </fill>
    <fill>
      <patternFill patternType="solid">
        <fgColor rgb="FF43D8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4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Dashed">
        <color auto="1"/>
      </left>
      <right/>
      <top/>
      <bottom/>
      <diagonal/>
    </border>
    <border>
      <left style="mediumDashed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Dash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Dashed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ck">
        <color auto="1"/>
      </right>
      <top style="thin">
        <color auto="1"/>
      </top>
      <bottom style="double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 style="double">
        <color auto="1"/>
      </bottom>
      <diagonal/>
    </border>
    <border>
      <left style="thick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0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Protection="0">
      <alignment vertical="top" wrapText="1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237">
    <xf numFmtId="0" fontId="0" fillId="0" borderId="0" xfId="0"/>
    <xf numFmtId="0" fontId="1" fillId="0" borderId="0" xfId="0" applyFont="1"/>
    <xf numFmtId="0" fontId="0" fillId="0" borderId="0" xfId="0" applyFill="1"/>
    <xf numFmtId="16" fontId="0" fillId="0" borderId="0" xfId="0" applyNumberFormat="1"/>
    <xf numFmtId="0" fontId="0" fillId="0" borderId="1" xfId="0" applyBorder="1"/>
    <xf numFmtId="0" fontId="0" fillId="0" borderId="1" xfId="0" applyFill="1" applyBorder="1" applyAlignment="1">
      <alignment horizontal="right" wrapText="1"/>
    </xf>
    <xf numFmtId="0" fontId="0" fillId="0" borderId="1" xfId="0" applyFill="1" applyBorder="1"/>
    <xf numFmtId="0" fontId="0" fillId="5" borderId="0" xfId="0" applyFill="1"/>
    <xf numFmtId="0" fontId="0" fillId="0" borderId="3" xfId="0" applyBorder="1"/>
    <xf numFmtId="0" fontId="0" fillId="0" borderId="2" xfId="0" applyFill="1" applyBorder="1"/>
    <xf numFmtId="0" fontId="0" fillId="0" borderId="3" xfId="0" applyFill="1" applyBorder="1"/>
    <xf numFmtId="0" fontId="4" fillId="0" borderId="0" xfId="0" applyFont="1" applyBorder="1"/>
    <xf numFmtId="0" fontId="1" fillId="10" borderId="7" xfId="0" applyFont="1" applyFill="1" applyBorder="1" applyAlignment="1">
      <alignment wrapText="1"/>
    </xf>
    <xf numFmtId="0" fontId="1" fillId="8" borderId="8" xfId="0" applyFont="1" applyFill="1" applyBorder="1" applyAlignment="1">
      <alignment wrapText="1"/>
    </xf>
    <xf numFmtId="0" fontId="1" fillId="8" borderId="7" xfId="0" applyFont="1" applyFill="1" applyBorder="1" applyAlignment="1">
      <alignment wrapText="1"/>
    </xf>
    <xf numFmtId="0" fontId="1" fillId="7" borderId="8" xfId="0" applyFont="1" applyFill="1" applyBorder="1" applyAlignment="1">
      <alignment wrapText="1"/>
    </xf>
    <xf numFmtId="0" fontId="1" fillId="7" borderId="7" xfId="0" applyFont="1" applyFill="1" applyBorder="1" applyAlignment="1">
      <alignment wrapText="1"/>
    </xf>
    <xf numFmtId="0" fontId="1" fillId="0" borderId="7" xfId="0" applyFont="1" applyBorder="1" applyAlignment="1">
      <alignment wrapText="1"/>
    </xf>
    <xf numFmtId="0" fontId="4" fillId="4" borderId="0" xfId="0" applyFont="1" applyFill="1" applyBorder="1"/>
    <xf numFmtId="0" fontId="1" fillId="4" borderId="7" xfId="0" applyFont="1" applyFill="1" applyBorder="1" applyAlignment="1">
      <alignment wrapText="1"/>
    </xf>
    <xf numFmtId="0" fontId="6" fillId="0" borderId="0" xfId="1"/>
    <xf numFmtId="0" fontId="0" fillId="0" borderId="9" xfId="0" applyBorder="1"/>
    <xf numFmtId="0" fontId="7" fillId="0" borderId="10" xfId="2" applyFont="1" applyFill="1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7" fillId="0" borderId="13" xfId="2" applyFont="1" applyFill="1" applyBorder="1" applyAlignment="1">
      <alignment vertical="top" wrapText="1"/>
    </xf>
    <xf numFmtId="0" fontId="0" fillId="0" borderId="14" xfId="0" applyBorder="1"/>
    <xf numFmtId="0" fontId="7" fillId="0" borderId="15" xfId="2" applyFont="1" applyFill="1" applyBorder="1" applyAlignment="1">
      <alignment vertical="top" wrapText="1"/>
    </xf>
    <xf numFmtId="0" fontId="0" fillId="0" borderId="16" xfId="0" applyBorder="1"/>
    <xf numFmtId="0" fontId="0" fillId="0" borderId="17" xfId="0" applyBorder="1"/>
    <xf numFmtId="0" fontId="2" fillId="12" borderId="0" xfId="0" applyFont="1" applyFill="1"/>
    <xf numFmtId="0" fontId="2" fillId="12" borderId="19" xfId="0" applyFont="1" applyFill="1" applyBorder="1"/>
    <xf numFmtId="49" fontId="0" fillId="0" borderId="0" xfId="0" applyNumberFormat="1"/>
    <xf numFmtId="165" fontId="0" fillId="2" borderId="0" xfId="0" applyNumberFormat="1" applyFill="1"/>
    <xf numFmtId="0" fontId="0" fillId="0" borderId="0" xfId="0" applyFill="1" applyBorder="1" applyAlignment="1">
      <alignment horizontal="left" vertical="top"/>
    </xf>
    <xf numFmtId="0" fontId="0" fillId="0" borderId="0" xfId="0" applyFill="1" applyBorder="1"/>
    <xf numFmtId="1" fontId="1" fillId="6" borderId="7" xfId="0" applyNumberFormat="1" applyFont="1" applyFill="1" applyBorder="1" applyAlignment="1">
      <alignment wrapText="1"/>
    </xf>
    <xf numFmtId="1" fontId="0" fillId="5" borderId="0" xfId="0" applyNumberFormat="1" applyFill="1"/>
    <xf numFmtId="9" fontId="1" fillId="6" borderId="7" xfId="0" applyNumberFormat="1" applyFont="1" applyFill="1" applyBorder="1" applyAlignment="1">
      <alignment wrapText="1"/>
    </xf>
    <xf numFmtId="9" fontId="0" fillId="0" borderId="0" xfId="0" applyNumberFormat="1"/>
    <xf numFmtId="2" fontId="1" fillId="6" borderId="7" xfId="0" applyNumberFormat="1" applyFont="1" applyFill="1" applyBorder="1" applyAlignment="1">
      <alignment horizontal="center" wrapText="1"/>
    </xf>
    <xf numFmtId="2" fontId="0" fillId="5" borderId="0" xfId="0" applyNumberFormat="1" applyFill="1" applyAlignment="1">
      <alignment horizontal="center"/>
    </xf>
    <xf numFmtId="165" fontId="0" fillId="0" borderId="0" xfId="0" applyNumberFormat="1" applyFill="1"/>
    <xf numFmtId="165" fontId="0" fillId="5" borderId="1" xfId="0" applyNumberFormat="1" applyFill="1" applyBorder="1"/>
    <xf numFmtId="165" fontId="1" fillId="7" borderId="7" xfId="0" applyNumberFormat="1" applyFont="1" applyFill="1" applyBorder="1" applyAlignment="1">
      <alignment wrapText="1"/>
    </xf>
    <xf numFmtId="165" fontId="0" fillId="5" borderId="0" xfId="0" applyNumberFormat="1" applyFill="1"/>
    <xf numFmtId="167" fontId="0" fillId="0" borderId="0" xfId="0" applyNumberFormat="1" applyFill="1"/>
    <xf numFmtId="167" fontId="0" fillId="0" borderId="1" xfId="0" applyNumberFormat="1" applyFill="1" applyBorder="1"/>
    <xf numFmtId="167" fontId="1" fillId="7" borderId="7" xfId="0" applyNumberFormat="1" applyFont="1" applyFill="1" applyBorder="1" applyAlignment="1">
      <alignment wrapText="1"/>
    </xf>
    <xf numFmtId="167" fontId="0" fillId="0" borderId="0" xfId="0" applyNumberFormat="1"/>
    <xf numFmtId="0" fontId="1" fillId="4" borderId="0" xfId="0" applyFont="1" applyFill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10" borderId="0" xfId="0" applyFont="1" applyFill="1" applyBorder="1" applyAlignment="1">
      <alignment horizontal="center" wrapText="1"/>
    </xf>
    <xf numFmtId="1" fontId="0" fillId="2" borderId="0" xfId="0" applyNumberFormat="1" applyFill="1" applyBorder="1"/>
    <xf numFmtId="2" fontId="0" fillId="2" borderId="0" xfId="0" applyNumberFormat="1" applyFill="1" applyBorder="1" applyAlignment="1">
      <alignment horizontal="center"/>
    </xf>
    <xf numFmtId="168" fontId="0" fillId="0" borderId="0" xfId="0" applyNumberFormat="1" applyFill="1" applyBorder="1" applyAlignment="1">
      <alignment horizontal="left" vertical="top"/>
    </xf>
    <xf numFmtId="168" fontId="0" fillId="0" borderId="0" xfId="0" applyNumberFormat="1"/>
    <xf numFmtId="1" fontId="0" fillId="0" borderId="0" xfId="0" applyNumberFormat="1" applyFill="1" applyBorder="1" applyAlignment="1">
      <alignment horizontal="left" vertical="top"/>
    </xf>
    <xf numFmtId="2" fontId="0" fillId="0" borderId="0" xfId="0" applyNumberFormat="1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1" fillId="7" borderId="0" xfId="0" applyFont="1" applyFill="1" applyBorder="1" applyAlignment="1">
      <alignment horizontal="center" wrapText="1"/>
    </xf>
    <xf numFmtId="164" fontId="0" fillId="2" borderId="0" xfId="0" applyNumberFormat="1" applyFill="1" applyAlignment="1">
      <alignment horizontal="center"/>
    </xf>
    <xf numFmtId="1" fontId="1" fillId="7" borderId="0" xfId="0" applyNumberFormat="1" applyFont="1" applyFill="1" applyBorder="1" applyAlignment="1">
      <alignment wrapText="1"/>
    </xf>
    <xf numFmtId="1" fontId="0" fillId="2" borderId="0" xfId="0" applyNumberFormat="1" applyFill="1"/>
    <xf numFmtId="1" fontId="1" fillId="10" borderId="0" xfId="0" applyNumberFormat="1" applyFont="1" applyFill="1" applyBorder="1" applyAlignment="1">
      <alignment horizontal="center" wrapText="1"/>
    </xf>
    <xf numFmtId="1" fontId="0" fillId="0" borderId="0" xfId="0" applyNumberFormat="1"/>
    <xf numFmtId="1" fontId="1" fillId="6" borderId="8" xfId="0" applyNumberFormat="1" applyFont="1" applyFill="1" applyBorder="1" applyAlignment="1">
      <alignment wrapText="1"/>
    </xf>
    <xf numFmtId="1" fontId="0" fillId="0" borderId="3" xfId="0" applyNumberFormat="1" applyBorder="1"/>
    <xf numFmtId="1" fontId="1" fillId="10" borderId="25" xfId="0" applyNumberFormat="1" applyFont="1" applyFill="1" applyBorder="1" applyAlignment="1">
      <alignment horizontal="center" wrapText="1"/>
    </xf>
    <xf numFmtId="0" fontId="9" fillId="0" borderId="5" xfId="0" applyFont="1" applyBorder="1" applyAlignment="1">
      <alignment vertical="top"/>
    </xf>
    <xf numFmtId="0" fontId="9" fillId="0" borderId="20" xfId="0" applyFont="1" applyBorder="1" applyAlignment="1">
      <alignment vertical="top"/>
    </xf>
    <xf numFmtId="0" fontId="1" fillId="3" borderId="28" xfId="0" quotePrefix="1" applyFont="1" applyFill="1" applyBorder="1" applyAlignment="1">
      <alignment vertical="center"/>
    </xf>
    <xf numFmtId="0" fontId="11" fillId="0" borderId="3" xfId="0" applyFont="1" applyBorder="1"/>
    <xf numFmtId="0" fontId="11" fillId="0" borderId="0" xfId="0" applyFont="1"/>
    <xf numFmtId="166" fontId="11" fillId="2" borderId="0" xfId="0" applyNumberFormat="1" applyFont="1" applyFill="1" applyAlignment="1">
      <alignment horizontal="center"/>
    </xf>
    <xf numFmtId="166" fontId="11" fillId="2" borderId="0" xfId="0" applyNumberFormat="1" applyFont="1" applyFill="1"/>
    <xf numFmtId="166" fontId="11" fillId="2" borderId="23" xfId="0" applyNumberFormat="1" applyFont="1" applyFill="1" applyBorder="1" applyAlignment="1">
      <alignment horizontal="center"/>
    </xf>
    <xf numFmtId="0" fontId="2" fillId="11" borderId="0" xfId="0" applyFont="1" applyFill="1"/>
    <xf numFmtId="0" fontId="7" fillId="13" borderId="13" xfId="2" applyFont="1" applyFill="1" applyBorder="1" applyAlignment="1">
      <alignment vertical="top" wrapText="1"/>
    </xf>
    <xf numFmtId="0" fontId="0" fillId="13" borderId="9" xfId="0" applyFill="1" applyBorder="1"/>
    <xf numFmtId="0" fontId="0" fillId="13" borderId="14" xfId="0" applyFill="1" applyBorder="1"/>
    <xf numFmtId="0" fontId="0" fillId="0" borderId="29" xfId="0" applyBorder="1"/>
    <xf numFmtId="0" fontId="0" fillId="13" borderId="30" xfId="0" applyFill="1" applyBorder="1"/>
    <xf numFmtId="0" fontId="0" fillId="0" borderId="30" xfId="0" applyBorder="1"/>
    <xf numFmtId="0" fontId="0" fillId="0" borderId="2" xfId="0" applyBorder="1"/>
    <xf numFmtId="0" fontId="0" fillId="0" borderId="0" xfId="0" applyBorder="1"/>
    <xf numFmtId="0" fontId="0" fillId="0" borderId="32" xfId="0" applyBorder="1"/>
    <xf numFmtId="0" fontId="0" fillId="13" borderId="33" xfId="0" applyFill="1" applyBorder="1"/>
    <xf numFmtId="0" fontId="0" fillId="0" borderId="33" xfId="0" applyBorder="1"/>
    <xf numFmtId="0" fontId="0" fillId="0" borderId="34" xfId="0" applyBorder="1"/>
    <xf numFmtId="0" fontId="0" fillId="0" borderId="31" xfId="0" applyBorder="1"/>
    <xf numFmtId="0" fontId="0" fillId="9" borderId="0" xfId="0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0" fillId="14" borderId="0" xfId="0" applyFill="1"/>
    <xf numFmtId="0" fontId="9" fillId="0" borderId="5" xfId="0" applyFont="1" applyFill="1" applyBorder="1" applyAlignment="1">
      <alignment horizontal="center" vertical="top"/>
    </xf>
    <xf numFmtId="0" fontId="11" fillId="0" borderId="0" xfId="0" applyFont="1" applyBorder="1"/>
    <xf numFmtId="166" fontId="11" fillId="0" borderId="0" xfId="0" applyNumberFormat="1" applyFont="1" applyFill="1" applyBorder="1" applyAlignment="1">
      <alignment horizontal="center"/>
    </xf>
    <xf numFmtId="166" fontId="11" fillId="0" borderId="0" xfId="0" applyNumberFormat="1" applyFont="1" applyFill="1" applyBorder="1"/>
    <xf numFmtId="165" fontId="0" fillId="0" borderId="0" xfId="0" applyNumberFormat="1"/>
    <xf numFmtId="0" fontId="0" fillId="17" borderId="0" xfId="0" applyFill="1"/>
    <xf numFmtId="49" fontId="0" fillId="0" borderId="0" xfId="0" applyNumberFormat="1" applyFill="1"/>
    <xf numFmtId="0" fontId="0" fillId="2" borderId="9" xfId="0" applyFill="1" applyBorder="1"/>
    <xf numFmtId="167" fontId="0" fillId="0" borderId="9" xfId="0" applyNumberFormat="1" applyBorder="1"/>
    <xf numFmtId="0" fontId="1" fillId="10" borderId="9" xfId="0" applyFont="1" applyFill="1" applyBorder="1" applyAlignment="1">
      <alignment wrapText="1"/>
    </xf>
    <xf numFmtId="167" fontId="1" fillId="10" borderId="9" xfId="0" applyNumberFormat="1" applyFont="1" applyFill="1" applyBorder="1" applyAlignment="1">
      <alignment wrapText="1"/>
    </xf>
    <xf numFmtId="167" fontId="13" fillId="0" borderId="0" xfId="0" applyNumberFormat="1" applyFont="1"/>
    <xf numFmtId="0" fontId="13" fillId="0" borderId="0" xfId="0" applyFont="1"/>
    <xf numFmtId="0" fontId="0" fillId="0" borderId="0" xfId="0" applyNumberFormat="1"/>
    <xf numFmtId="168" fontId="0" fillId="0" borderId="0" xfId="0" applyNumberFormat="1" applyFill="1"/>
    <xf numFmtId="0" fontId="1" fillId="15" borderId="0" xfId="0" applyFont="1" applyFill="1" applyBorder="1" applyAlignment="1">
      <alignment wrapText="1"/>
    </xf>
    <xf numFmtId="0" fontId="1" fillId="16" borderId="0" xfId="0" applyFont="1" applyFill="1" applyBorder="1" applyAlignment="1">
      <alignment wrapText="1"/>
    </xf>
    <xf numFmtId="0" fontId="1" fillId="18" borderId="0" xfId="0" applyFont="1" applyFill="1" applyBorder="1" applyAlignment="1">
      <alignment wrapText="1"/>
    </xf>
    <xf numFmtId="167" fontId="1" fillId="7" borderId="0" xfId="0" applyNumberFormat="1" applyFont="1" applyFill="1" applyBorder="1" applyAlignment="1">
      <alignment wrapText="1"/>
    </xf>
    <xf numFmtId="0" fontId="0" fillId="19" borderId="0" xfId="0" applyFill="1"/>
    <xf numFmtId="0" fontId="0" fillId="2" borderId="9" xfId="0" quotePrefix="1" applyFill="1" applyBorder="1"/>
    <xf numFmtId="167" fontId="0" fillId="2" borderId="9" xfId="0" applyNumberFormat="1" applyFill="1" applyBorder="1"/>
    <xf numFmtId="167" fontId="1" fillId="0" borderId="0" xfId="0" applyNumberFormat="1" applyFont="1" applyFill="1" applyBorder="1" applyAlignment="1">
      <alignment wrapText="1"/>
    </xf>
    <xf numFmtId="167" fontId="0" fillId="0" borderId="0" xfId="0" applyNumberFormat="1" applyFill="1" applyBorder="1"/>
    <xf numFmtId="166" fontId="0" fillId="0" borderId="0" xfId="0" applyNumberFormat="1" applyAlignment="1">
      <alignment textRotation="90"/>
    </xf>
    <xf numFmtId="16" fontId="0" fillId="0" borderId="0" xfId="0" applyNumberFormat="1" applyFill="1"/>
    <xf numFmtId="1" fontId="0" fillId="0" borderId="0" xfId="0" applyNumberFormat="1" applyFill="1" applyAlignment="1">
      <alignment textRotation="90"/>
    </xf>
    <xf numFmtId="0" fontId="0" fillId="0" borderId="37" xfId="0" applyFill="1" applyBorder="1"/>
    <xf numFmtId="16" fontId="0" fillId="0" borderId="37" xfId="0" applyNumberFormat="1" applyFill="1" applyBorder="1"/>
    <xf numFmtId="1" fontId="0" fillId="0" borderId="37" xfId="0" applyNumberFormat="1" applyFill="1" applyBorder="1" applyAlignment="1">
      <alignment textRotation="90"/>
    </xf>
    <xf numFmtId="1" fontId="0" fillId="0" borderId="35" xfId="0" applyNumberFormat="1" applyFill="1" applyBorder="1" applyAlignment="1">
      <alignment textRotation="90"/>
    </xf>
    <xf numFmtId="1" fontId="0" fillId="0" borderId="36" xfId="0" applyNumberFormat="1" applyFill="1" applyBorder="1" applyAlignment="1">
      <alignment textRotation="90"/>
    </xf>
    <xf numFmtId="1" fontId="0" fillId="0" borderId="7" xfId="0" applyNumberFormat="1" applyFill="1" applyBorder="1" applyAlignment="1">
      <alignment textRotation="90"/>
    </xf>
    <xf numFmtId="167" fontId="0" fillId="0" borderId="23" xfId="0" applyNumberFormat="1" applyBorder="1"/>
    <xf numFmtId="0" fontId="0" fillId="0" borderId="38" xfId="0" applyFill="1" applyBorder="1"/>
    <xf numFmtId="1" fontId="0" fillId="0" borderId="38" xfId="0" applyNumberFormat="1" applyFill="1" applyBorder="1" applyAlignment="1">
      <alignment textRotation="90"/>
    </xf>
    <xf numFmtId="0" fontId="1" fillId="0" borderId="39" xfId="0" applyFont="1" applyBorder="1"/>
    <xf numFmtId="166" fontId="0" fillId="0" borderId="39" xfId="0" applyNumberFormat="1" applyBorder="1" applyAlignment="1">
      <alignment textRotation="90"/>
    </xf>
    <xf numFmtId="167" fontId="1" fillId="0" borderId="40" xfId="0" applyNumberFormat="1" applyFont="1" applyBorder="1"/>
    <xf numFmtId="167" fontId="0" fillId="0" borderId="41" xfId="0" applyNumberFormat="1" applyFill="1" applyBorder="1"/>
    <xf numFmtId="167" fontId="0" fillId="0" borderId="42" xfId="0" applyNumberFormat="1" applyFill="1" applyBorder="1"/>
    <xf numFmtId="167" fontId="0" fillId="0" borderId="43" xfId="0" applyNumberFormat="1" applyFill="1" applyBorder="1"/>
    <xf numFmtId="0" fontId="0" fillId="0" borderId="0" xfId="0" applyAlignment="1">
      <alignment wrapText="1"/>
    </xf>
    <xf numFmtId="0" fontId="0" fillId="0" borderId="0" xfId="0" applyAlignment="1">
      <alignment textRotation="90" wrapText="1"/>
    </xf>
    <xf numFmtId="0" fontId="0" fillId="0" borderId="23" xfId="0" applyBorder="1" applyAlignment="1">
      <alignment wrapText="1"/>
    </xf>
    <xf numFmtId="0" fontId="0" fillId="0" borderId="23" xfId="0" applyBorder="1"/>
    <xf numFmtId="0" fontId="0" fillId="0" borderId="0" xfId="0" applyBorder="1" applyAlignment="1">
      <alignment wrapText="1"/>
    </xf>
    <xf numFmtId="0" fontId="0" fillId="14" borderId="0" xfId="0" applyFill="1" applyAlignment="1">
      <alignment textRotation="90" wrapText="1"/>
    </xf>
    <xf numFmtId="0" fontId="0" fillId="19" borderId="0" xfId="0" applyFill="1" applyAlignment="1">
      <alignment textRotation="90" wrapText="1"/>
    </xf>
    <xf numFmtId="167" fontId="1" fillId="18" borderId="0" xfId="0" applyNumberFormat="1" applyFont="1" applyFill="1" applyBorder="1" applyAlignment="1">
      <alignment wrapText="1"/>
    </xf>
    <xf numFmtId="168" fontId="1" fillId="0" borderId="0" xfId="0" applyNumberFormat="1" applyFont="1"/>
    <xf numFmtId="0" fontId="0" fillId="0" borderId="9" xfId="0" applyBorder="1" applyAlignment="1">
      <alignment horizontal="left"/>
    </xf>
    <xf numFmtId="0" fontId="1" fillId="10" borderId="9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1" fontId="0" fillId="0" borderId="44" xfId="0" applyNumberFormat="1" applyFill="1" applyBorder="1" applyAlignment="1">
      <alignment textRotation="90"/>
    </xf>
    <xf numFmtId="1" fontId="0" fillId="20" borderId="45" xfId="0" applyNumberFormat="1" applyFill="1" applyBorder="1" applyAlignment="1">
      <alignment textRotation="90"/>
    </xf>
    <xf numFmtId="1" fontId="0" fillId="0" borderId="45" xfId="0" applyNumberFormat="1" applyFill="1" applyBorder="1" applyAlignment="1">
      <alignment textRotation="90"/>
    </xf>
    <xf numFmtId="1" fontId="0" fillId="0" borderId="46" xfId="0" applyNumberFormat="1" applyFill="1" applyBorder="1" applyAlignment="1">
      <alignment textRotation="90"/>
    </xf>
    <xf numFmtId="1" fontId="0" fillId="0" borderId="47" xfId="0" applyNumberFormat="1" applyFill="1" applyBorder="1" applyAlignment="1">
      <alignment textRotation="90"/>
    </xf>
    <xf numFmtId="1" fontId="0" fillId="0" borderId="48" xfId="0" applyNumberFormat="1" applyFill="1" applyBorder="1" applyAlignment="1">
      <alignment textRotation="90"/>
    </xf>
    <xf numFmtId="0" fontId="0" fillId="0" borderId="9" xfId="0" applyFill="1" applyBorder="1"/>
    <xf numFmtId="0" fontId="2" fillId="0" borderId="0" xfId="0" applyFont="1" applyFill="1" applyBorder="1"/>
    <xf numFmtId="0" fontId="7" fillId="0" borderId="0" xfId="2" applyFont="1" applyFill="1" applyBorder="1" applyAlignment="1">
      <alignment vertical="top" wrapText="1"/>
    </xf>
    <xf numFmtId="0" fontId="0" fillId="0" borderId="9" xfId="0" applyFill="1" applyBorder="1" applyAlignment="1">
      <alignment horizontal="left"/>
    </xf>
    <xf numFmtId="1" fontId="0" fillId="0" borderId="9" xfId="0" applyNumberFormat="1" applyFill="1" applyBorder="1"/>
    <xf numFmtId="0" fontId="0" fillId="0" borderId="18" xfId="0" applyBorder="1" applyAlignment="1">
      <alignment vertical="top"/>
    </xf>
    <xf numFmtId="0" fontId="0" fillId="0" borderId="21" xfId="0" applyFill="1" applyBorder="1" applyAlignment="1">
      <alignment horizontal="left" vertical="top" wrapText="1"/>
    </xf>
    <xf numFmtId="166" fontId="11" fillId="0" borderId="0" xfId="0" applyNumberFormat="1" applyFont="1" applyFill="1" applyBorder="1" applyAlignment="1">
      <alignment horizontal="center" vertical="top"/>
    </xf>
    <xf numFmtId="49" fontId="0" fillId="0" borderId="0" xfId="0" applyNumberFormat="1" applyFill="1" applyBorder="1" applyAlignment="1">
      <alignment horizontal="left" vertical="top"/>
    </xf>
    <xf numFmtId="1" fontId="0" fillId="2" borderId="0" xfId="0" applyNumberFormat="1" applyFill="1" applyBorder="1" applyAlignment="1">
      <alignment horizontal="left" vertical="top"/>
    </xf>
    <xf numFmtId="0" fontId="11" fillId="0" borderId="0" xfId="0" applyFont="1" applyFill="1" applyBorder="1" applyAlignment="1">
      <alignment horizontal="left" vertical="top"/>
    </xf>
    <xf numFmtId="1" fontId="1" fillId="6" borderId="18" xfId="0" applyNumberFormat="1" applyFont="1" applyFill="1" applyBorder="1" applyAlignment="1">
      <alignment wrapText="1"/>
    </xf>
    <xf numFmtId="2" fontId="1" fillId="6" borderId="18" xfId="0" applyNumberFormat="1" applyFont="1" applyFill="1" applyBorder="1" applyAlignment="1">
      <alignment horizontal="center" wrapText="1"/>
    </xf>
    <xf numFmtId="49" fontId="1" fillId="8" borderId="18" xfId="0" applyNumberFormat="1" applyFont="1" applyFill="1" applyBorder="1" applyAlignment="1">
      <alignment horizontal="center"/>
    </xf>
    <xf numFmtId="1" fontId="1" fillId="7" borderId="18" xfId="0" applyNumberFormat="1" applyFont="1" applyFill="1" applyBorder="1" applyAlignment="1">
      <alignment wrapText="1"/>
    </xf>
    <xf numFmtId="0" fontId="1" fillId="7" borderId="18" xfId="0" applyFont="1" applyFill="1" applyBorder="1" applyAlignment="1">
      <alignment horizontal="center" wrapText="1"/>
    </xf>
    <xf numFmtId="0" fontId="1" fillId="7" borderId="18" xfId="0" applyFont="1" applyFill="1" applyBorder="1" applyAlignment="1">
      <alignment wrapText="1"/>
    </xf>
    <xf numFmtId="166" fontId="12" fillId="3" borderId="18" xfId="0" applyNumberFormat="1" applyFont="1" applyFill="1" applyBorder="1" applyAlignment="1">
      <alignment horizontal="center" wrapText="1"/>
    </xf>
    <xf numFmtId="166" fontId="12" fillId="3" borderId="18" xfId="0" applyNumberFormat="1" applyFont="1" applyFill="1" applyBorder="1" applyAlignment="1">
      <alignment wrapText="1"/>
    </xf>
    <xf numFmtId="166" fontId="12" fillId="3" borderId="24" xfId="0" applyNumberFormat="1" applyFont="1" applyFill="1" applyBorder="1" applyAlignment="1">
      <alignment horizontal="center" wrapText="1"/>
    </xf>
    <xf numFmtId="2" fontId="1" fillId="6" borderId="24" xfId="0" applyNumberFormat="1" applyFont="1" applyFill="1" applyBorder="1" applyAlignment="1">
      <alignment horizontal="center" wrapText="1"/>
    </xf>
    <xf numFmtId="49" fontId="1" fillId="8" borderId="22" xfId="0" applyNumberFormat="1" applyFont="1" applyFill="1" applyBorder="1" applyAlignment="1">
      <alignment horizontal="center"/>
    </xf>
    <xf numFmtId="168" fontId="1" fillId="21" borderId="22" xfId="0" applyNumberFormat="1" applyFont="1" applyFill="1" applyBorder="1" applyAlignment="1">
      <alignment wrapText="1"/>
    </xf>
    <xf numFmtId="0" fontId="1" fillId="21" borderId="52" xfId="0" applyFont="1" applyFill="1" applyBorder="1" applyAlignment="1"/>
    <xf numFmtId="0" fontId="1" fillId="21" borderId="53" xfId="0" applyFont="1" applyFill="1" applyBorder="1"/>
    <xf numFmtId="0" fontId="12" fillId="3" borderId="22" xfId="0" applyFont="1" applyFill="1" applyBorder="1"/>
    <xf numFmtId="2" fontId="0" fillId="0" borderId="0" xfId="0" applyNumberFormat="1" applyFill="1"/>
    <xf numFmtId="3" fontId="0" fillId="0" borderId="9" xfId="0" applyNumberFormat="1" applyFill="1" applyBorder="1" applyAlignment="1">
      <alignment horizontal="left"/>
    </xf>
    <xf numFmtId="0" fontId="14" fillId="0" borderId="0" xfId="0" applyFont="1" applyFill="1" applyAlignment="1">
      <alignment horizontal="left"/>
    </xf>
    <xf numFmtId="0" fontId="0" fillId="2" borderId="0" xfId="0" applyFill="1"/>
    <xf numFmtId="167" fontId="0" fillId="2" borderId="0" xfId="0" applyNumberFormat="1" applyFill="1"/>
    <xf numFmtId="165" fontId="0" fillId="2" borderId="23" xfId="0" applyNumberFormat="1" applyFill="1" applyBorder="1"/>
    <xf numFmtId="167" fontId="0" fillId="2" borderId="23" xfId="0" applyNumberFormat="1" applyFill="1" applyBorder="1"/>
    <xf numFmtId="0" fontId="0" fillId="0" borderId="0" xfId="0" applyBorder="1" applyAlignment="1">
      <alignment horizontal="right"/>
    </xf>
    <xf numFmtId="0" fontId="5" fillId="7" borderId="4" xfId="0" applyFont="1" applyFill="1" applyBorder="1" applyAlignment="1">
      <alignment horizontal="center"/>
    </xf>
    <xf numFmtId="0" fontId="5" fillId="7" borderId="5" xfId="0" applyFont="1" applyFill="1" applyBorder="1" applyAlignment="1">
      <alignment horizontal="center"/>
    </xf>
    <xf numFmtId="10" fontId="5" fillId="10" borderId="5" xfId="0" applyNumberFormat="1" applyFont="1" applyFill="1" applyBorder="1" applyAlignment="1">
      <alignment horizontal="center"/>
    </xf>
    <xf numFmtId="0" fontId="9" fillId="0" borderId="19" xfId="0" applyFont="1" applyBorder="1" applyAlignment="1">
      <alignment horizontal="center" vertical="top"/>
    </xf>
    <xf numFmtId="0" fontId="9" fillId="0" borderId="5" xfId="0" applyFont="1" applyBorder="1" applyAlignment="1">
      <alignment horizontal="center" vertical="top"/>
    </xf>
    <xf numFmtId="0" fontId="0" fillId="9" borderId="7" xfId="0" applyFill="1" applyBorder="1" applyAlignment="1">
      <alignment horizontal="center"/>
    </xf>
    <xf numFmtId="0" fontId="0" fillId="9" borderId="0" xfId="0" applyFill="1" applyBorder="1" applyAlignment="1">
      <alignment horizontal="center"/>
    </xf>
    <xf numFmtId="0" fontId="0" fillId="9" borderId="26" xfId="0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0" fillId="3" borderId="27" xfId="0" applyFill="1" applyBorder="1" applyAlignment="1">
      <alignment horizontal="center" wrapText="1"/>
    </xf>
    <xf numFmtId="0" fontId="5" fillId="8" borderId="4" xfId="0" applyFont="1" applyFill="1" applyBorder="1" applyAlignment="1">
      <alignment horizontal="center"/>
    </xf>
    <xf numFmtId="0" fontId="5" fillId="8" borderId="5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10" fontId="5" fillId="6" borderId="4" xfId="0" applyNumberFormat="1" applyFont="1" applyFill="1" applyBorder="1" applyAlignment="1">
      <alignment horizontal="center"/>
    </xf>
    <xf numFmtId="10" fontId="5" fillId="6" borderId="5" xfId="0" applyNumberFormat="1" applyFont="1" applyFill="1" applyBorder="1" applyAlignment="1">
      <alignment horizontal="center"/>
    </xf>
    <xf numFmtId="10" fontId="5" fillId="6" borderId="6" xfId="0" applyNumberFormat="1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 textRotation="90"/>
    </xf>
    <xf numFmtId="0" fontId="1" fillId="8" borderId="7" xfId="0" applyFont="1" applyFill="1" applyBorder="1" applyAlignment="1">
      <alignment horizontal="center" textRotation="90"/>
    </xf>
    <xf numFmtId="0" fontId="1" fillId="8" borderId="6" xfId="0" applyFont="1" applyFill="1" applyBorder="1" applyAlignment="1">
      <alignment horizontal="center" textRotation="90"/>
    </xf>
    <xf numFmtId="0" fontId="1" fillId="8" borderId="26" xfId="0" applyFont="1" applyFill="1" applyBorder="1" applyAlignment="1">
      <alignment horizontal="center" textRotation="90"/>
    </xf>
    <xf numFmtId="0" fontId="0" fillId="0" borderId="22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24" xfId="0" applyBorder="1" applyAlignment="1">
      <alignment horizontal="center" vertical="top" wrapText="1"/>
    </xf>
    <xf numFmtId="0" fontId="9" fillId="0" borderId="20" xfId="0" applyFont="1" applyBorder="1" applyAlignment="1">
      <alignment horizontal="center" vertical="top"/>
    </xf>
    <xf numFmtId="0" fontId="3" fillId="6" borderId="19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3" fillId="6" borderId="20" xfId="0" applyFont="1" applyFill="1" applyBorder="1" applyAlignment="1">
      <alignment horizontal="center" vertical="center"/>
    </xf>
    <xf numFmtId="0" fontId="12" fillId="3" borderId="51" xfId="0" applyFont="1" applyFill="1" applyBorder="1" applyAlignment="1">
      <alignment horizontal="center"/>
    </xf>
    <xf numFmtId="49" fontId="1" fillId="8" borderId="19" xfId="0" applyNumberFormat="1" applyFont="1" applyFill="1" applyBorder="1" applyAlignment="1">
      <alignment horizontal="center" wrapText="1"/>
    </xf>
    <xf numFmtId="49" fontId="1" fillId="8" borderId="5" xfId="0" applyNumberFormat="1" applyFont="1" applyFill="1" applyBorder="1" applyAlignment="1">
      <alignment horizontal="center" wrapText="1"/>
    </xf>
    <xf numFmtId="1" fontId="1" fillId="8" borderId="5" xfId="0" applyNumberFormat="1" applyFont="1" applyFill="1" applyBorder="1" applyAlignment="1">
      <alignment horizontal="center" textRotation="90"/>
    </xf>
    <xf numFmtId="1" fontId="1" fillId="8" borderId="18" xfId="0" applyNumberFormat="1" applyFont="1" applyFill="1" applyBorder="1" applyAlignment="1">
      <alignment horizontal="center" textRotation="90"/>
    </xf>
    <xf numFmtId="1" fontId="1" fillId="8" borderId="20" xfId="0" applyNumberFormat="1" applyFont="1" applyFill="1" applyBorder="1" applyAlignment="1">
      <alignment horizontal="center" textRotation="90"/>
    </xf>
    <xf numFmtId="1" fontId="1" fillId="8" borderId="24" xfId="0" applyNumberFormat="1" applyFont="1" applyFill="1" applyBorder="1" applyAlignment="1">
      <alignment horizontal="center" textRotation="90"/>
    </xf>
    <xf numFmtId="0" fontId="3" fillId="7" borderId="5" xfId="0" applyFont="1" applyFill="1" applyBorder="1" applyAlignment="1">
      <alignment horizontal="center" vertical="center" wrapText="1"/>
    </xf>
    <xf numFmtId="0" fontId="15" fillId="3" borderId="49" xfId="0" applyFont="1" applyFill="1" applyBorder="1" applyAlignment="1">
      <alignment horizontal="center" vertical="center"/>
    </xf>
    <xf numFmtId="0" fontId="15" fillId="3" borderId="51" xfId="0" applyFont="1" applyFill="1" applyBorder="1" applyAlignment="1">
      <alignment horizontal="center" vertical="center"/>
    </xf>
    <xf numFmtId="0" fontId="15" fillId="3" borderId="50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2" fillId="12" borderId="0" xfId="0" applyFont="1" applyFill="1" applyBorder="1" applyAlignment="1">
      <alignment horizontal="center" textRotation="90"/>
    </xf>
    <xf numFmtId="0" fontId="2" fillId="11" borderId="0" xfId="0" applyFont="1" applyFill="1" applyBorder="1" applyAlignment="1">
      <alignment horizontal="center" textRotation="90"/>
    </xf>
    <xf numFmtId="0" fontId="2" fillId="0" borderId="0" xfId="0" applyFont="1" applyFill="1" applyBorder="1" applyAlignment="1">
      <alignment horizontal="center" textRotation="90"/>
    </xf>
    <xf numFmtId="0" fontId="2" fillId="11" borderId="3" xfId="0" applyFont="1" applyFill="1" applyBorder="1" applyAlignment="1">
      <alignment horizontal="center" textRotation="90"/>
    </xf>
    <xf numFmtId="0" fontId="8" fillId="12" borderId="5" xfId="0" applyFont="1" applyFill="1" applyBorder="1" applyAlignment="1">
      <alignment horizontal="center"/>
    </xf>
    <xf numFmtId="0" fontId="8" fillId="12" borderId="2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2" fillId="12" borderId="0" xfId="0" applyFont="1" applyFill="1" applyAlignment="1">
      <alignment horizontal="center" textRotation="90"/>
    </xf>
    <xf numFmtId="0" fontId="8" fillId="12" borderId="0" xfId="0" applyFont="1" applyFill="1" applyAlignment="1">
      <alignment horizontal="center"/>
    </xf>
  </cellXfs>
  <cellStyles count="109"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Hyperlink" xfId="1" builtinId="8"/>
    <cellStyle name="Normal" xfId="0" builtinId="0"/>
    <cellStyle name="Normal 2" xfId="2" xr:uid="{00000000-0005-0000-0000-00006C000000}"/>
  </cellStyles>
  <dxfs count="2">
    <dxf>
      <fill>
        <patternFill>
          <bgColor theme="1"/>
        </patternFill>
      </fill>
    </dxf>
    <dxf>
      <font>
        <color rgb="FF9C0006"/>
      </font>
    </dxf>
  </dxfs>
  <tableStyles count="0" defaultTableStyle="TableStyleMedium2" defaultPivotStyle="PivotStyleLight16"/>
  <colors>
    <mruColors>
      <color rgb="FFCC99FF"/>
      <color rgb="FFCCCCFF"/>
      <color rgb="FFE1E1E0"/>
      <color rgb="FF43D8FF"/>
      <color rgb="FF424141"/>
      <color rgb="FFFBB40A"/>
      <color rgb="FF2294A5"/>
      <color rgb="FF8ACD51"/>
      <color rgb="FF5FA137"/>
      <color rgb="FF7A4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cietodd/Library/Containers/com.microsoft.Excel/Data/Documents/C:\Users\kvillars\Desktop\CropPlan2018_012218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CropDatabase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 filterMode="1"/>
  <dimension ref="A1:AA95"/>
  <sheetViews>
    <sheetView tabSelected="1" workbookViewId="0">
      <pane xSplit="1" topLeftCell="B1" activePane="topRight" state="frozen"/>
      <selection activeCell="A53" sqref="A53"/>
      <selection pane="topRight" activeCell="B7" sqref="B7:B9"/>
    </sheetView>
  </sheetViews>
  <sheetFormatPr baseColWidth="10" defaultColWidth="8.83203125" defaultRowHeight="15" x14ac:dyDescent="0.2"/>
  <cols>
    <col min="1" max="1" width="7.6640625" style="2" bestFit="1" customWidth="1"/>
    <col min="2" max="2" width="16" customWidth="1"/>
    <col min="3" max="3" width="23.33203125" bestFit="1" customWidth="1"/>
    <col min="4" max="4" width="15.5" customWidth="1"/>
    <col min="5" max="5" width="8.1640625" style="67" customWidth="1"/>
    <col min="6" max="6" width="12.1640625" style="65" customWidth="1"/>
    <col min="7" max="7" width="10.83203125" style="39" customWidth="1"/>
    <col min="8" max="8" width="10.6640625" style="37" customWidth="1"/>
    <col min="9" max="9" width="9.6640625" style="41" customWidth="1"/>
    <col min="10" max="10" width="10" style="8" customWidth="1"/>
    <col min="11" max="11" width="7.5" customWidth="1"/>
    <col min="12" max="12" width="8.33203125" bestFit="1" customWidth="1"/>
    <col min="13" max="13" width="8.33203125" customWidth="1"/>
    <col min="14" max="14" width="14.83203125" style="7" customWidth="1"/>
    <col min="15" max="15" width="4.1640625" style="2" customWidth="1"/>
    <col min="16" max="16" width="4.5" style="2" customWidth="1"/>
    <col min="17" max="17" width="13.5" style="8" bestFit="1" customWidth="1"/>
    <col min="18" max="18" width="5.6640625" bestFit="1" customWidth="1"/>
    <col min="19" max="19" width="10.1640625" style="49" bestFit="1" customWidth="1"/>
    <col min="20" max="20" width="13.33203125" style="45" bestFit="1" customWidth="1"/>
  </cols>
  <sheetData>
    <row r="1" spans="1:27" ht="29" x14ac:dyDescent="0.2">
      <c r="A1" s="191" t="s">
        <v>67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94"/>
      <c r="P1" s="94"/>
      <c r="Q1" s="69"/>
      <c r="R1" s="69"/>
      <c r="S1" s="69"/>
      <c r="T1" s="69"/>
      <c r="U1" s="70"/>
    </row>
    <row r="2" spans="1:27" s="2" customFormat="1" ht="16" thickBot="1" x14ac:dyDescent="0.25">
      <c r="B2" s="193" t="s">
        <v>68</v>
      </c>
      <c r="C2" s="194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5"/>
      <c r="O2" s="91"/>
      <c r="P2" s="91"/>
      <c r="Q2" s="10"/>
      <c r="S2" s="46"/>
      <c r="T2" s="42"/>
    </row>
    <row r="3" spans="1:27" s="4" customFormat="1" ht="33" thickBot="1" x14ac:dyDescent="0.25">
      <c r="A3" s="6"/>
      <c r="B3" s="5" t="s">
        <v>7</v>
      </c>
      <c r="C3" s="71" t="s">
        <v>79</v>
      </c>
      <c r="D3" s="196" t="s">
        <v>76</v>
      </c>
      <c r="E3" s="196"/>
      <c r="F3" s="196"/>
      <c r="G3" s="196"/>
      <c r="H3" s="196"/>
      <c r="I3" s="196"/>
      <c r="J3" s="196"/>
      <c r="K3" s="196"/>
      <c r="L3" s="196"/>
      <c r="M3" s="196"/>
      <c r="N3" s="197"/>
      <c r="O3" s="92"/>
      <c r="P3" s="92"/>
      <c r="Q3" s="9"/>
      <c r="R3" s="6"/>
      <c r="S3" s="47"/>
      <c r="T3" s="43"/>
      <c r="U3" s="6"/>
      <c r="V3" s="6"/>
      <c r="W3" s="6"/>
      <c r="X3" s="6"/>
    </row>
    <row r="4" spans="1:27" s="11" customFormat="1" ht="16.5" customHeight="1" x14ac:dyDescent="0.25">
      <c r="A4" s="190" t="s">
        <v>19</v>
      </c>
      <c r="B4" s="190"/>
      <c r="C4" s="190"/>
      <c r="D4" s="190"/>
      <c r="E4" s="201" t="s">
        <v>17</v>
      </c>
      <c r="F4" s="202"/>
      <c r="G4" s="202"/>
      <c r="H4" s="202"/>
      <c r="I4" s="203"/>
      <c r="J4" s="198" t="s">
        <v>16</v>
      </c>
      <c r="K4" s="199"/>
      <c r="L4" s="199"/>
      <c r="M4" s="199"/>
      <c r="N4" s="200"/>
      <c r="O4" s="204" t="s">
        <v>77</v>
      </c>
      <c r="P4" s="206" t="s">
        <v>78</v>
      </c>
      <c r="Q4" s="188" t="s">
        <v>18</v>
      </c>
      <c r="R4" s="189"/>
      <c r="S4" s="189"/>
      <c r="T4" s="189"/>
      <c r="U4" s="18"/>
      <c r="V4" s="18"/>
      <c r="W4" s="18"/>
      <c r="X4" s="18"/>
      <c r="Y4" s="18"/>
      <c r="Z4" s="18"/>
      <c r="AA4" s="18"/>
    </row>
    <row r="5" spans="1:27" s="17" customFormat="1" ht="54" customHeight="1" x14ac:dyDescent="0.2">
      <c r="A5" s="12" t="s">
        <v>45</v>
      </c>
      <c r="B5" s="12" t="s">
        <v>64</v>
      </c>
      <c r="C5" s="12" t="s">
        <v>2</v>
      </c>
      <c r="D5" s="12" t="s">
        <v>6</v>
      </c>
      <c r="E5" s="66" t="s">
        <v>14</v>
      </c>
      <c r="F5" s="36" t="s">
        <v>20</v>
      </c>
      <c r="G5" s="38" t="s">
        <v>13</v>
      </c>
      <c r="H5" s="36" t="s">
        <v>5</v>
      </c>
      <c r="I5" s="40" t="s">
        <v>15</v>
      </c>
      <c r="J5" s="13" t="s">
        <v>3</v>
      </c>
      <c r="K5" s="14" t="s">
        <v>66</v>
      </c>
      <c r="L5" s="14" t="s">
        <v>22</v>
      </c>
      <c r="M5" s="14" t="s">
        <v>21</v>
      </c>
      <c r="N5" s="14" t="s">
        <v>8</v>
      </c>
      <c r="O5" s="205"/>
      <c r="P5" s="207"/>
      <c r="Q5" s="15" t="s">
        <v>146</v>
      </c>
      <c r="R5" s="16" t="s">
        <v>11</v>
      </c>
      <c r="S5" s="48" t="s">
        <v>9</v>
      </c>
      <c r="T5" s="44" t="s">
        <v>10</v>
      </c>
      <c r="U5" s="19" t="s">
        <v>12</v>
      </c>
      <c r="V5" s="19"/>
      <c r="W5" s="19"/>
      <c r="X5" s="19"/>
      <c r="Y5" s="19"/>
      <c r="Z5" s="19"/>
      <c r="AA5" s="19"/>
    </row>
    <row r="6" spans="1:27" s="51" customFormat="1" x14ac:dyDescent="0.2">
      <c r="A6" s="52">
        <v>1</v>
      </c>
      <c r="B6" s="52">
        <v>2</v>
      </c>
      <c r="C6" s="52">
        <v>3</v>
      </c>
      <c r="D6" s="52">
        <v>4</v>
      </c>
      <c r="E6" s="68">
        <v>5</v>
      </c>
      <c r="F6" s="64">
        <v>6</v>
      </c>
      <c r="G6" s="52">
        <v>7</v>
      </c>
      <c r="H6" s="52">
        <v>8</v>
      </c>
      <c r="I6" s="52">
        <v>9</v>
      </c>
      <c r="J6" s="52">
        <v>10</v>
      </c>
      <c r="K6" s="52">
        <v>11</v>
      </c>
      <c r="L6" s="52">
        <v>12</v>
      </c>
      <c r="M6" s="52">
        <v>13</v>
      </c>
      <c r="N6" s="52">
        <v>14</v>
      </c>
      <c r="O6" s="52">
        <v>15</v>
      </c>
      <c r="P6" s="52">
        <v>16</v>
      </c>
      <c r="Q6" s="52">
        <v>32</v>
      </c>
      <c r="R6" s="52">
        <v>33</v>
      </c>
      <c r="S6" s="52">
        <v>34</v>
      </c>
      <c r="T6" s="52">
        <v>35</v>
      </c>
      <c r="U6" s="50"/>
      <c r="V6" s="50"/>
      <c r="W6" s="50"/>
      <c r="X6" s="50"/>
      <c r="Y6" s="50"/>
      <c r="Z6" s="50"/>
      <c r="AA6" s="50"/>
    </row>
    <row r="7" spans="1:27" x14ac:dyDescent="0.2">
      <c r="E7" s="10">
        <v>0</v>
      </c>
      <c r="F7" s="35">
        <v>0</v>
      </c>
      <c r="G7" s="39">
        <v>0.3</v>
      </c>
      <c r="H7" s="37" t="e">
        <f>ROUNDUP((12*50/K7)*J7*(1+G7),0)</f>
        <v>#DIV/0!</v>
      </c>
      <c r="I7" s="41" t="str">
        <f t="shared" ref="I7" si="0">IF(E7=0,"DS",H7/E7)</f>
        <v>DS</v>
      </c>
      <c r="N7" s="7">
        <f t="shared" ref="N7" si="1">L7+M7-F7</f>
        <v>0</v>
      </c>
      <c r="O7" s="2">
        <v>0</v>
      </c>
      <c r="P7" s="2">
        <v>0</v>
      </c>
      <c r="T7" s="45">
        <f t="shared" ref="T7" si="2">S7*Q7</f>
        <v>0</v>
      </c>
      <c r="U7" s="20"/>
    </row>
    <row r="8" spans="1:27" x14ac:dyDescent="0.2">
      <c r="E8" s="10">
        <v>0</v>
      </c>
      <c r="F8" s="35">
        <v>0</v>
      </c>
      <c r="G8" s="39">
        <v>0.3</v>
      </c>
      <c r="H8" s="37" t="e">
        <f t="shared" ref="H8:H71" si="3">ROUNDUP((12*50/K8)*J8*(1+G8),0)</f>
        <v>#DIV/0!</v>
      </c>
      <c r="I8" s="41" t="str">
        <f t="shared" ref="I8:I71" si="4">IF(E8=0,"DS",H8/E8)</f>
        <v>DS</v>
      </c>
      <c r="N8" s="7">
        <f t="shared" ref="N8:N71" si="5">L8+M8-F8</f>
        <v>0</v>
      </c>
      <c r="O8" s="2">
        <v>0</v>
      </c>
      <c r="P8" s="2">
        <v>0</v>
      </c>
      <c r="T8" s="45">
        <f t="shared" ref="T8:T71" si="6">S8*Q8</f>
        <v>0</v>
      </c>
    </row>
    <row r="9" spans="1:27" x14ac:dyDescent="0.2">
      <c r="E9" s="10">
        <v>0</v>
      </c>
      <c r="F9" s="35">
        <v>0</v>
      </c>
      <c r="G9" s="39">
        <v>0.3</v>
      </c>
      <c r="H9" s="37" t="e">
        <f t="shared" si="3"/>
        <v>#DIV/0!</v>
      </c>
      <c r="I9" s="41" t="str">
        <f t="shared" si="4"/>
        <v>DS</v>
      </c>
      <c r="N9" s="7">
        <f t="shared" si="5"/>
        <v>0</v>
      </c>
      <c r="O9" s="2">
        <v>0</v>
      </c>
      <c r="P9" s="2">
        <v>0</v>
      </c>
      <c r="T9" s="45">
        <f t="shared" si="6"/>
        <v>0</v>
      </c>
    </row>
    <row r="10" spans="1:27" x14ac:dyDescent="0.2">
      <c r="E10" s="10">
        <v>0</v>
      </c>
      <c r="F10" s="35">
        <v>0</v>
      </c>
      <c r="G10" s="39">
        <v>0.3</v>
      </c>
      <c r="H10" s="37" t="e">
        <f t="shared" si="3"/>
        <v>#DIV/0!</v>
      </c>
      <c r="I10" s="41" t="str">
        <f t="shared" si="4"/>
        <v>DS</v>
      </c>
      <c r="N10" s="7">
        <f t="shared" si="5"/>
        <v>0</v>
      </c>
      <c r="O10" s="2">
        <v>0</v>
      </c>
      <c r="P10" s="2">
        <v>0</v>
      </c>
      <c r="T10" s="45">
        <f t="shared" si="6"/>
        <v>0</v>
      </c>
    </row>
    <row r="11" spans="1:27" x14ac:dyDescent="0.2">
      <c r="E11" s="10">
        <v>0</v>
      </c>
      <c r="F11" s="35">
        <v>0</v>
      </c>
      <c r="G11" s="39">
        <v>0.3</v>
      </c>
      <c r="H11" s="37" t="e">
        <f t="shared" si="3"/>
        <v>#DIV/0!</v>
      </c>
      <c r="I11" s="41" t="str">
        <f t="shared" si="4"/>
        <v>DS</v>
      </c>
      <c r="N11" s="7">
        <f t="shared" si="5"/>
        <v>0</v>
      </c>
      <c r="O11" s="2">
        <v>0</v>
      </c>
      <c r="P11" s="2">
        <v>0</v>
      </c>
      <c r="T11" s="45">
        <f t="shared" si="6"/>
        <v>0</v>
      </c>
    </row>
    <row r="12" spans="1:27" x14ac:dyDescent="0.2">
      <c r="E12" s="10">
        <v>0</v>
      </c>
      <c r="F12" s="35">
        <v>0</v>
      </c>
      <c r="G12" s="39">
        <v>0.3</v>
      </c>
      <c r="H12" s="37" t="e">
        <f t="shared" si="3"/>
        <v>#DIV/0!</v>
      </c>
      <c r="I12" s="41" t="str">
        <f t="shared" si="4"/>
        <v>DS</v>
      </c>
      <c r="N12" s="7">
        <f t="shared" si="5"/>
        <v>0</v>
      </c>
      <c r="O12" s="2">
        <v>0</v>
      </c>
      <c r="P12" s="2">
        <v>0</v>
      </c>
      <c r="T12" s="45">
        <f t="shared" si="6"/>
        <v>0</v>
      </c>
      <c r="U12" s="20"/>
    </row>
    <row r="13" spans="1:27" x14ac:dyDescent="0.2">
      <c r="E13" s="10">
        <v>0</v>
      </c>
      <c r="F13" s="35">
        <v>0</v>
      </c>
      <c r="G13" s="39">
        <v>0.3</v>
      </c>
      <c r="H13" s="37" t="e">
        <f t="shared" si="3"/>
        <v>#DIV/0!</v>
      </c>
      <c r="I13" s="41" t="str">
        <f t="shared" si="4"/>
        <v>DS</v>
      </c>
      <c r="N13" s="7">
        <f t="shared" si="5"/>
        <v>0</v>
      </c>
      <c r="O13" s="2">
        <v>0</v>
      </c>
      <c r="P13" s="2">
        <v>0</v>
      </c>
      <c r="T13" s="45">
        <f t="shared" si="6"/>
        <v>0</v>
      </c>
      <c r="U13" s="20"/>
    </row>
    <row r="14" spans="1:27" x14ac:dyDescent="0.2">
      <c r="E14" s="10">
        <v>0</v>
      </c>
      <c r="F14" s="35">
        <v>0</v>
      </c>
      <c r="G14" s="39">
        <v>0.3</v>
      </c>
      <c r="H14" s="37" t="e">
        <f t="shared" si="3"/>
        <v>#DIV/0!</v>
      </c>
      <c r="I14" s="41" t="str">
        <f t="shared" si="4"/>
        <v>DS</v>
      </c>
      <c r="N14" s="7">
        <f t="shared" si="5"/>
        <v>0</v>
      </c>
      <c r="O14" s="2">
        <v>0</v>
      </c>
      <c r="P14" s="2">
        <v>0</v>
      </c>
      <c r="T14" s="45">
        <f t="shared" si="6"/>
        <v>0</v>
      </c>
    </row>
    <row r="15" spans="1:27" x14ac:dyDescent="0.2">
      <c r="E15" s="10">
        <v>0</v>
      </c>
      <c r="F15" s="35">
        <v>0</v>
      </c>
      <c r="G15" s="39">
        <v>0.3</v>
      </c>
      <c r="H15" s="37" t="e">
        <f t="shared" si="3"/>
        <v>#DIV/0!</v>
      </c>
      <c r="I15" s="41" t="str">
        <f t="shared" si="4"/>
        <v>DS</v>
      </c>
      <c r="N15" s="7">
        <f t="shared" si="5"/>
        <v>0</v>
      </c>
      <c r="O15" s="2">
        <v>0</v>
      </c>
      <c r="P15" s="2">
        <v>0</v>
      </c>
      <c r="T15" s="45">
        <f t="shared" si="6"/>
        <v>0</v>
      </c>
    </row>
    <row r="16" spans="1:27" x14ac:dyDescent="0.2">
      <c r="B16" s="2"/>
      <c r="C16" s="2"/>
      <c r="D16" s="2"/>
      <c r="E16" s="10">
        <v>0</v>
      </c>
      <c r="F16" s="35">
        <v>0</v>
      </c>
      <c r="G16" s="39">
        <v>0.3</v>
      </c>
      <c r="H16" s="37" t="e">
        <f t="shared" si="3"/>
        <v>#DIV/0!</v>
      </c>
      <c r="I16" s="41" t="str">
        <f t="shared" si="4"/>
        <v>DS</v>
      </c>
      <c r="N16" s="7">
        <f t="shared" si="5"/>
        <v>0</v>
      </c>
      <c r="O16" s="2">
        <v>0</v>
      </c>
      <c r="P16" s="2">
        <v>0</v>
      </c>
      <c r="T16" s="45">
        <f t="shared" si="6"/>
        <v>0</v>
      </c>
    </row>
    <row r="17" spans="2:20" x14ac:dyDescent="0.2">
      <c r="E17" s="10">
        <v>0</v>
      </c>
      <c r="F17" s="35">
        <v>0</v>
      </c>
      <c r="G17" s="39">
        <v>0.3</v>
      </c>
      <c r="H17" s="37" t="e">
        <f t="shared" si="3"/>
        <v>#DIV/0!</v>
      </c>
      <c r="I17" s="41" t="str">
        <f t="shared" si="4"/>
        <v>DS</v>
      </c>
      <c r="N17" s="7">
        <f t="shared" si="5"/>
        <v>0</v>
      </c>
      <c r="O17" s="2">
        <v>0</v>
      </c>
      <c r="P17" s="2">
        <v>0</v>
      </c>
      <c r="T17" s="45">
        <f t="shared" si="6"/>
        <v>0</v>
      </c>
    </row>
    <row r="18" spans="2:20" x14ac:dyDescent="0.2">
      <c r="E18" s="10">
        <v>0</v>
      </c>
      <c r="F18" s="35">
        <v>0</v>
      </c>
      <c r="G18" s="39">
        <v>0.3</v>
      </c>
      <c r="H18" s="37" t="e">
        <f t="shared" si="3"/>
        <v>#DIV/0!</v>
      </c>
      <c r="I18" s="41" t="str">
        <f t="shared" si="4"/>
        <v>DS</v>
      </c>
      <c r="N18" s="7">
        <f t="shared" si="5"/>
        <v>0</v>
      </c>
      <c r="O18" s="2">
        <v>0</v>
      </c>
      <c r="P18" s="2">
        <v>0</v>
      </c>
      <c r="T18" s="45">
        <f t="shared" si="6"/>
        <v>0</v>
      </c>
    </row>
    <row r="19" spans="2:20" x14ac:dyDescent="0.2">
      <c r="E19" s="10">
        <v>0</v>
      </c>
      <c r="F19" s="35">
        <v>0</v>
      </c>
      <c r="G19" s="39">
        <v>0.3</v>
      </c>
      <c r="H19" s="37" t="e">
        <f t="shared" si="3"/>
        <v>#DIV/0!</v>
      </c>
      <c r="I19" s="41" t="str">
        <f t="shared" si="4"/>
        <v>DS</v>
      </c>
      <c r="N19" s="7">
        <f t="shared" si="5"/>
        <v>0</v>
      </c>
      <c r="O19" s="2">
        <v>0</v>
      </c>
      <c r="P19" s="2">
        <v>0</v>
      </c>
      <c r="T19" s="45">
        <f t="shared" si="6"/>
        <v>0</v>
      </c>
    </row>
    <row r="20" spans="2:20" x14ac:dyDescent="0.2">
      <c r="E20" s="10">
        <v>0</v>
      </c>
      <c r="F20" s="35">
        <v>0</v>
      </c>
      <c r="G20" s="39">
        <v>0.3</v>
      </c>
      <c r="H20" s="37" t="e">
        <f t="shared" si="3"/>
        <v>#DIV/0!</v>
      </c>
      <c r="I20" s="41" t="str">
        <f t="shared" si="4"/>
        <v>DS</v>
      </c>
      <c r="N20" s="7">
        <f t="shared" si="5"/>
        <v>0</v>
      </c>
      <c r="O20" s="2">
        <v>0</v>
      </c>
      <c r="P20" s="2">
        <v>0</v>
      </c>
      <c r="T20" s="45">
        <f t="shared" si="6"/>
        <v>0</v>
      </c>
    </row>
    <row r="21" spans="2:20" x14ac:dyDescent="0.2">
      <c r="E21" s="10">
        <v>0</v>
      </c>
      <c r="F21" s="35">
        <v>0</v>
      </c>
      <c r="G21" s="39">
        <v>0.3</v>
      </c>
      <c r="H21" s="37" t="e">
        <f t="shared" si="3"/>
        <v>#DIV/0!</v>
      </c>
      <c r="I21" s="41" t="str">
        <f t="shared" si="4"/>
        <v>DS</v>
      </c>
      <c r="N21" s="7">
        <f t="shared" si="5"/>
        <v>0</v>
      </c>
      <c r="O21" s="2">
        <v>0</v>
      </c>
      <c r="P21" s="2">
        <v>0</v>
      </c>
      <c r="T21" s="45">
        <f t="shared" si="6"/>
        <v>0</v>
      </c>
    </row>
    <row r="22" spans="2:20" x14ac:dyDescent="0.2">
      <c r="E22" s="10">
        <v>0</v>
      </c>
      <c r="F22" s="35">
        <v>0</v>
      </c>
      <c r="G22" s="39">
        <v>0.3</v>
      </c>
      <c r="H22" s="37" t="e">
        <f t="shared" si="3"/>
        <v>#DIV/0!</v>
      </c>
      <c r="I22" s="41" t="str">
        <f t="shared" si="4"/>
        <v>DS</v>
      </c>
      <c r="N22" s="7">
        <f t="shared" si="5"/>
        <v>0</v>
      </c>
      <c r="O22" s="2">
        <v>0</v>
      </c>
      <c r="P22" s="2">
        <v>0</v>
      </c>
      <c r="T22" s="45">
        <f t="shared" si="6"/>
        <v>0</v>
      </c>
    </row>
    <row r="23" spans="2:20" x14ac:dyDescent="0.2">
      <c r="E23" s="10">
        <v>0</v>
      </c>
      <c r="F23" s="35">
        <v>0</v>
      </c>
      <c r="G23" s="39">
        <v>0.3</v>
      </c>
      <c r="H23" s="37" t="e">
        <f t="shared" si="3"/>
        <v>#DIV/0!</v>
      </c>
      <c r="I23" s="41" t="str">
        <f t="shared" si="4"/>
        <v>DS</v>
      </c>
      <c r="N23" s="7">
        <f t="shared" si="5"/>
        <v>0</v>
      </c>
      <c r="O23" s="2">
        <v>0</v>
      </c>
      <c r="P23" s="2">
        <v>0</v>
      </c>
      <c r="T23" s="45">
        <f t="shared" si="6"/>
        <v>0</v>
      </c>
    </row>
    <row r="24" spans="2:20" x14ac:dyDescent="0.2">
      <c r="C24" s="65"/>
      <c r="E24" s="10">
        <v>0</v>
      </c>
      <c r="F24" s="35">
        <v>0</v>
      </c>
      <c r="G24" s="39">
        <v>0.3</v>
      </c>
      <c r="H24" s="37" t="e">
        <f t="shared" si="3"/>
        <v>#DIV/0!</v>
      </c>
      <c r="I24" s="41" t="str">
        <f t="shared" si="4"/>
        <v>DS</v>
      </c>
      <c r="N24" s="7">
        <f t="shared" si="5"/>
        <v>0</v>
      </c>
      <c r="O24" s="2">
        <v>0</v>
      </c>
      <c r="P24" s="2">
        <v>0</v>
      </c>
      <c r="T24" s="45">
        <f t="shared" si="6"/>
        <v>0</v>
      </c>
    </row>
    <row r="25" spans="2:20" x14ac:dyDescent="0.2">
      <c r="E25" s="10">
        <v>0</v>
      </c>
      <c r="F25" s="35">
        <v>0</v>
      </c>
      <c r="G25" s="39">
        <v>0.3</v>
      </c>
      <c r="H25" s="37" t="e">
        <f t="shared" si="3"/>
        <v>#DIV/0!</v>
      </c>
      <c r="I25" s="41" t="str">
        <f t="shared" si="4"/>
        <v>DS</v>
      </c>
      <c r="N25" s="7">
        <f t="shared" si="5"/>
        <v>0</v>
      </c>
      <c r="O25" s="2">
        <v>0</v>
      </c>
      <c r="P25" s="2">
        <v>0</v>
      </c>
      <c r="T25" s="45">
        <f t="shared" si="6"/>
        <v>0</v>
      </c>
    </row>
    <row r="26" spans="2:20" x14ac:dyDescent="0.2">
      <c r="E26" s="10">
        <v>0</v>
      </c>
      <c r="F26" s="35">
        <v>0</v>
      </c>
      <c r="G26" s="39">
        <v>0.3</v>
      </c>
      <c r="H26" s="37" t="e">
        <f t="shared" si="3"/>
        <v>#DIV/0!</v>
      </c>
      <c r="I26" s="41" t="str">
        <f t="shared" si="4"/>
        <v>DS</v>
      </c>
      <c r="N26" s="7">
        <f t="shared" si="5"/>
        <v>0</v>
      </c>
      <c r="O26" s="2">
        <v>0</v>
      </c>
      <c r="P26" s="2">
        <v>0</v>
      </c>
      <c r="T26" s="45">
        <f t="shared" si="6"/>
        <v>0</v>
      </c>
    </row>
    <row r="27" spans="2:20" x14ac:dyDescent="0.2">
      <c r="E27" s="10">
        <v>0</v>
      </c>
      <c r="F27" s="35">
        <v>0</v>
      </c>
      <c r="G27" s="39">
        <v>0.3</v>
      </c>
      <c r="H27" s="37" t="e">
        <f t="shared" si="3"/>
        <v>#DIV/0!</v>
      </c>
      <c r="I27" s="41" t="str">
        <f t="shared" si="4"/>
        <v>DS</v>
      </c>
      <c r="N27" s="7">
        <f t="shared" si="5"/>
        <v>0</v>
      </c>
      <c r="O27" s="2">
        <v>0</v>
      </c>
      <c r="P27" s="2">
        <v>0</v>
      </c>
      <c r="T27" s="45">
        <f t="shared" si="6"/>
        <v>0</v>
      </c>
    </row>
    <row r="28" spans="2:20" x14ac:dyDescent="0.2">
      <c r="B28" s="2"/>
      <c r="E28" s="10">
        <v>0</v>
      </c>
      <c r="F28" s="35">
        <v>0</v>
      </c>
      <c r="G28" s="39">
        <v>0.3</v>
      </c>
      <c r="H28" s="37" t="e">
        <f t="shared" si="3"/>
        <v>#DIV/0!</v>
      </c>
      <c r="I28" s="41" t="str">
        <f t="shared" si="4"/>
        <v>DS</v>
      </c>
      <c r="N28" s="7">
        <f t="shared" si="5"/>
        <v>0</v>
      </c>
      <c r="O28" s="2">
        <v>0</v>
      </c>
      <c r="P28" s="2">
        <v>0</v>
      </c>
      <c r="T28" s="45">
        <f t="shared" si="6"/>
        <v>0</v>
      </c>
    </row>
    <row r="29" spans="2:20" x14ac:dyDescent="0.2">
      <c r="B29" s="2"/>
      <c r="C29" s="2"/>
      <c r="E29" s="10">
        <v>0</v>
      </c>
      <c r="F29" s="35">
        <v>0</v>
      </c>
      <c r="G29" s="39">
        <v>0.3</v>
      </c>
      <c r="H29" s="37" t="e">
        <f t="shared" si="3"/>
        <v>#DIV/0!</v>
      </c>
      <c r="I29" s="41" t="str">
        <f t="shared" si="4"/>
        <v>DS</v>
      </c>
      <c r="N29" s="7">
        <f t="shared" si="5"/>
        <v>0</v>
      </c>
      <c r="O29" s="2">
        <v>0</v>
      </c>
      <c r="P29" s="2">
        <v>0</v>
      </c>
      <c r="T29" s="45">
        <f t="shared" si="6"/>
        <v>0</v>
      </c>
    </row>
    <row r="30" spans="2:20" x14ac:dyDescent="0.2">
      <c r="B30" s="2"/>
      <c r="C30" s="2"/>
      <c r="E30" s="10">
        <v>0</v>
      </c>
      <c r="F30" s="35">
        <v>0</v>
      </c>
      <c r="G30" s="39">
        <v>0.3</v>
      </c>
      <c r="H30" s="37" t="e">
        <f t="shared" si="3"/>
        <v>#DIV/0!</v>
      </c>
      <c r="I30" s="41" t="str">
        <f t="shared" si="4"/>
        <v>DS</v>
      </c>
      <c r="N30" s="7">
        <f t="shared" si="5"/>
        <v>0</v>
      </c>
      <c r="O30" s="2">
        <v>0</v>
      </c>
      <c r="P30" s="2">
        <v>0</v>
      </c>
      <c r="T30" s="45">
        <f t="shared" si="6"/>
        <v>0</v>
      </c>
    </row>
    <row r="31" spans="2:20" x14ac:dyDescent="0.2">
      <c r="B31" s="2"/>
      <c r="C31" s="2"/>
      <c r="E31" s="10">
        <v>0</v>
      </c>
      <c r="F31" s="35">
        <v>0</v>
      </c>
      <c r="G31" s="39">
        <v>0.3</v>
      </c>
      <c r="H31" s="37" t="e">
        <f t="shared" si="3"/>
        <v>#DIV/0!</v>
      </c>
      <c r="I31" s="41" t="str">
        <f t="shared" si="4"/>
        <v>DS</v>
      </c>
      <c r="N31" s="7">
        <f t="shared" si="5"/>
        <v>0</v>
      </c>
      <c r="O31" s="2">
        <v>0</v>
      </c>
      <c r="P31" s="2">
        <v>0</v>
      </c>
      <c r="T31" s="45">
        <f t="shared" si="6"/>
        <v>0</v>
      </c>
    </row>
    <row r="32" spans="2:20" x14ac:dyDescent="0.2">
      <c r="B32" s="2"/>
      <c r="C32" s="2"/>
      <c r="E32" s="10">
        <v>0</v>
      </c>
      <c r="F32" s="35">
        <v>0</v>
      </c>
      <c r="G32" s="39">
        <v>0.3</v>
      </c>
      <c r="H32" s="37" t="e">
        <f t="shared" si="3"/>
        <v>#DIV/0!</v>
      </c>
      <c r="I32" s="41" t="str">
        <f t="shared" si="4"/>
        <v>DS</v>
      </c>
      <c r="N32" s="7">
        <f t="shared" si="5"/>
        <v>0</v>
      </c>
      <c r="O32" s="2">
        <v>0</v>
      </c>
      <c r="P32" s="2">
        <v>0</v>
      </c>
      <c r="T32" s="45">
        <f t="shared" si="6"/>
        <v>0</v>
      </c>
    </row>
    <row r="33" spans="2:20" x14ac:dyDescent="0.2">
      <c r="B33" s="2"/>
      <c r="E33" s="10">
        <v>0</v>
      </c>
      <c r="F33" s="35">
        <v>0</v>
      </c>
      <c r="G33" s="39">
        <v>0.3</v>
      </c>
      <c r="H33" s="37" t="e">
        <f t="shared" si="3"/>
        <v>#DIV/0!</v>
      </c>
      <c r="I33" s="41" t="str">
        <f t="shared" si="4"/>
        <v>DS</v>
      </c>
      <c r="N33" s="7">
        <f t="shared" si="5"/>
        <v>0</v>
      </c>
      <c r="O33" s="2">
        <v>0</v>
      </c>
      <c r="P33" s="2">
        <v>0</v>
      </c>
      <c r="T33" s="45">
        <f t="shared" si="6"/>
        <v>0</v>
      </c>
    </row>
    <row r="34" spans="2:20" x14ac:dyDescent="0.2">
      <c r="B34" s="2"/>
      <c r="E34" s="10">
        <v>0</v>
      </c>
      <c r="F34" s="35">
        <v>0</v>
      </c>
      <c r="G34" s="39">
        <v>0.3</v>
      </c>
      <c r="H34" s="37" t="e">
        <f t="shared" si="3"/>
        <v>#DIV/0!</v>
      </c>
      <c r="I34" s="41" t="str">
        <f t="shared" si="4"/>
        <v>DS</v>
      </c>
      <c r="N34" s="7">
        <f t="shared" si="5"/>
        <v>0</v>
      </c>
      <c r="O34" s="2">
        <v>0</v>
      </c>
      <c r="P34" s="2">
        <v>0</v>
      </c>
      <c r="T34" s="45">
        <f t="shared" si="6"/>
        <v>0</v>
      </c>
    </row>
    <row r="35" spans="2:20" x14ac:dyDescent="0.2">
      <c r="B35" s="2"/>
      <c r="E35" s="10">
        <v>0</v>
      </c>
      <c r="F35" s="35">
        <v>0</v>
      </c>
      <c r="G35" s="39">
        <v>0.3</v>
      </c>
      <c r="H35" s="37" t="e">
        <f t="shared" si="3"/>
        <v>#DIV/0!</v>
      </c>
      <c r="I35" s="41" t="str">
        <f t="shared" si="4"/>
        <v>DS</v>
      </c>
      <c r="N35" s="7">
        <f t="shared" si="5"/>
        <v>0</v>
      </c>
      <c r="O35" s="2">
        <v>0</v>
      </c>
      <c r="P35" s="2">
        <v>0</v>
      </c>
      <c r="T35" s="45">
        <f t="shared" si="6"/>
        <v>0</v>
      </c>
    </row>
    <row r="36" spans="2:20" x14ac:dyDescent="0.2">
      <c r="B36" s="2"/>
      <c r="C36" s="2"/>
      <c r="E36" s="10">
        <v>0</v>
      </c>
      <c r="F36" s="35">
        <v>0</v>
      </c>
      <c r="G36" s="39">
        <v>0.3</v>
      </c>
      <c r="H36" s="37" t="e">
        <f t="shared" si="3"/>
        <v>#DIV/0!</v>
      </c>
      <c r="I36" s="41" t="str">
        <f t="shared" si="4"/>
        <v>DS</v>
      </c>
      <c r="N36" s="7">
        <f t="shared" si="5"/>
        <v>0</v>
      </c>
      <c r="O36" s="2">
        <v>0</v>
      </c>
      <c r="P36" s="2">
        <v>0</v>
      </c>
      <c r="T36" s="45">
        <f t="shared" si="6"/>
        <v>0</v>
      </c>
    </row>
    <row r="37" spans="2:20" x14ac:dyDescent="0.2">
      <c r="B37" s="2"/>
      <c r="C37" s="2"/>
      <c r="E37" s="10">
        <v>0</v>
      </c>
      <c r="F37" s="35">
        <v>0</v>
      </c>
      <c r="G37" s="39">
        <v>0.3</v>
      </c>
      <c r="H37" s="37" t="e">
        <f t="shared" si="3"/>
        <v>#DIV/0!</v>
      </c>
      <c r="I37" s="41" t="str">
        <f t="shared" si="4"/>
        <v>DS</v>
      </c>
      <c r="N37" s="7">
        <f t="shared" si="5"/>
        <v>0</v>
      </c>
      <c r="O37" s="2">
        <v>0</v>
      </c>
      <c r="P37" s="2">
        <v>0</v>
      </c>
      <c r="T37" s="45">
        <f t="shared" si="6"/>
        <v>0</v>
      </c>
    </row>
    <row r="38" spans="2:20" x14ac:dyDescent="0.2">
      <c r="B38" s="2"/>
      <c r="C38" s="2"/>
      <c r="E38" s="10">
        <v>0</v>
      </c>
      <c r="F38" s="35">
        <v>0</v>
      </c>
      <c r="G38" s="39">
        <v>0.3</v>
      </c>
      <c r="H38" s="37" t="e">
        <f t="shared" si="3"/>
        <v>#DIV/0!</v>
      </c>
      <c r="I38" s="41" t="str">
        <f t="shared" si="4"/>
        <v>DS</v>
      </c>
      <c r="N38" s="7">
        <f t="shared" si="5"/>
        <v>0</v>
      </c>
      <c r="O38" s="2">
        <v>0</v>
      </c>
      <c r="P38" s="2">
        <v>0</v>
      </c>
      <c r="T38" s="45">
        <f t="shared" si="6"/>
        <v>0</v>
      </c>
    </row>
    <row r="39" spans="2:20" x14ac:dyDescent="0.2">
      <c r="B39" s="2"/>
      <c r="C39" s="2"/>
      <c r="E39" s="10">
        <v>0</v>
      </c>
      <c r="F39" s="35">
        <v>0</v>
      </c>
      <c r="G39" s="39">
        <v>0.3</v>
      </c>
      <c r="H39" s="37" t="e">
        <f t="shared" si="3"/>
        <v>#DIV/0!</v>
      </c>
      <c r="I39" s="41" t="str">
        <f t="shared" si="4"/>
        <v>DS</v>
      </c>
      <c r="N39" s="7">
        <f t="shared" si="5"/>
        <v>0</v>
      </c>
      <c r="O39" s="2">
        <v>0</v>
      </c>
      <c r="P39" s="2">
        <v>0</v>
      </c>
      <c r="T39" s="45">
        <f t="shared" si="6"/>
        <v>0</v>
      </c>
    </row>
    <row r="40" spans="2:20" x14ac:dyDescent="0.2">
      <c r="B40" s="2"/>
      <c r="C40" s="2"/>
      <c r="D40" s="2"/>
      <c r="E40" s="10">
        <v>0</v>
      </c>
      <c r="F40" s="35">
        <v>0</v>
      </c>
      <c r="G40" s="39">
        <v>0.3</v>
      </c>
      <c r="H40" s="37" t="e">
        <f t="shared" si="3"/>
        <v>#DIV/0!</v>
      </c>
      <c r="I40" s="41" t="str">
        <f t="shared" si="4"/>
        <v>DS</v>
      </c>
      <c r="N40" s="7">
        <f t="shared" si="5"/>
        <v>0</v>
      </c>
      <c r="O40" s="2">
        <v>0</v>
      </c>
      <c r="P40" s="2">
        <v>0</v>
      </c>
      <c r="T40" s="45">
        <f t="shared" si="6"/>
        <v>0</v>
      </c>
    </row>
    <row r="41" spans="2:20" x14ac:dyDescent="0.2">
      <c r="B41" s="2"/>
      <c r="C41" s="2"/>
      <c r="E41" s="10">
        <v>0</v>
      </c>
      <c r="F41" s="35">
        <v>0</v>
      </c>
      <c r="G41" s="39">
        <v>0.3</v>
      </c>
      <c r="H41" s="37" t="e">
        <f t="shared" si="3"/>
        <v>#DIV/0!</v>
      </c>
      <c r="I41" s="41" t="str">
        <f t="shared" si="4"/>
        <v>DS</v>
      </c>
      <c r="N41" s="7">
        <f t="shared" si="5"/>
        <v>0</v>
      </c>
      <c r="O41" s="2">
        <v>0</v>
      </c>
      <c r="P41" s="2">
        <v>0</v>
      </c>
      <c r="T41" s="45">
        <f t="shared" si="6"/>
        <v>0</v>
      </c>
    </row>
    <row r="42" spans="2:20" x14ac:dyDescent="0.2">
      <c r="B42" s="2"/>
      <c r="C42" s="2"/>
      <c r="E42" s="10">
        <v>0</v>
      </c>
      <c r="F42" s="35">
        <v>0</v>
      </c>
      <c r="G42" s="39">
        <v>0.3</v>
      </c>
      <c r="H42" s="37" t="e">
        <f t="shared" si="3"/>
        <v>#DIV/0!</v>
      </c>
      <c r="I42" s="41" t="str">
        <f t="shared" si="4"/>
        <v>DS</v>
      </c>
      <c r="N42" s="7">
        <f t="shared" si="5"/>
        <v>0</v>
      </c>
      <c r="O42" s="2">
        <v>0</v>
      </c>
      <c r="P42" s="2">
        <v>0</v>
      </c>
      <c r="T42" s="45">
        <f t="shared" si="6"/>
        <v>0</v>
      </c>
    </row>
    <row r="43" spans="2:20" x14ac:dyDescent="0.2">
      <c r="B43" s="2"/>
      <c r="C43" s="2"/>
      <c r="E43" s="10">
        <v>0</v>
      </c>
      <c r="F43" s="35">
        <v>0</v>
      </c>
      <c r="G43" s="39">
        <v>0.3</v>
      </c>
      <c r="H43" s="37" t="e">
        <f t="shared" si="3"/>
        <v>#DIV/0!</v>
      </c>
      <c r="I43" s="41" t="str">
        <f t="shared" si="4"/>
        <v>DS</v>
      </c>
      <c r="N43" s="7">
        <f t="shared" si="5"/>
        <v>0</v>
      </c>
      <c r="O43" s="2">
        <v>0</v>
      </c>
      <c r="P43" s="2">
        <v>0</v>
      </c>
      <c r="T43" s="45">
        <f t="shared" si="6"/>
        <v>0</v>
      </c>
    </row>
    <row r="44" spans="2:20" x14ac:dyDescent="0.2">
      <c r="B44" s="2"/>
      <c r="C44" s="2"/>
      <c r="E44" s="10">
        <v>0</v>
      </c>
      <c r="F44" s="35">
        <v>0</v>
      </c>
      <c r="G44" s="39">
        <v>0.3</v>
      </c>
      <c r="H44" s="37" t="e">
        <f t="shared" si="3"/>
        <v>#DIV/0!</v>
      </c>
      <c r="I44" s="41" t="str">
        <f t="shared" si="4"/>
        <v>DS</v>
      </c>
      <c r="N44" s="7">
        <f t="shared" si="5"/>
        <v>0</v>
      </c>
      <c r="O44" s="2">
        <v>0</v>
      </c>
      <c r="P44" s="2">
        <v>0</v>
      </c>
      <c r="T44" s="45">
        <f t="shared" si="6"/>
        <v>0</v>
      </c>
    </row>
    <row r="45" spans="2:20" x14ac:dyDescent="0.2">
      <c r="B45" s="2"/>
      <c r="C45" s="2"/>
      <c r="E45" s="10">
        <v>0</v>
      </c>
      <c r="F45" s="35">
        <v>0</v>
      </c>
      <c r="G45" s="39">
        <v>0.3</v>
      </c>
      <c r="H45" s="37" t="e">
        <f t="shared" si="3"/>
        <v>#DIV/0!</v>
      </c>
      <c r="I45" s="41" t="str">
        <f t="shared" si="4"/>
        <v>DS</v>
      </c>
      <c r="N45" s="7">
        <f t="shared" si="5"/>
        <v>0</v>
      </c>
      <c r="O45" s="2">
        <v>0</v>
      </c>
      <c r="P45" s="2">
        <v>0</v>
      </c>
      <c r="T45" s="45">
        <f t="shared" si="6"/>
        <v>0</v>
      </c>
    </row>
    <row r="46" spans="2:20" x14ac:dyDescent="0.2">
      <c r="B46" s="2"/>
      <c r="C46" s="2"/>
      <c r="E46" s="10">
        <v>0</v>
      </c>
      <c r="F46" s="35">
        <v>0</v>
      </c>
      <c r="G46" s="39">
        <v>0.3</v>
      </c>
      <c r="H46" s="37" t="e">
        <f t="shared" si="3"/>
        <v>#DIV/0!</v>
      </c>
      <c r="I46" s="41" t="str">
        <f t="shared" si="4"/>
        <v>DS</v>
      </c>
      <c r="N46" s="7">
        <f t="shared" si="5"/>
        <v>0</v>
      </c>
      <c r="O46" s="2">
        <v>0</v>
      </c>
      <c r="P46" s="2">
        <v>0</v>
      </c>
      <c r="T46" s="45">
        <f t="shared" si="6"/>
        <v>0</v>
      </c>
    </row>
    <row r="47" spans="2:20" x14ac:dyDescent="0.2">
      <c r="B47" s="2"/>
      <c r="C47" s="2"/>
      <c r="E47" s="10">
        <v>0</v>
      </c>
      <c r="F47" s="35">
        <v>0</v>
      </c>
      <c r="G47" s="39">
        <v>0.3</v>
      </c>
      <c r="H47" s="37" t="e">
        <f t="shared" si="3"/>
        <v>#DIV/0!</v>
      </c>
      <c r="I47" s="41" t="str">
        <f t="shared" si="4"/>
        <v>DS</v>
      </c>
      <c r="N47" s="7">
        <f t="shared" si="5"/>
        <v>0</v>
      </c>
      <c r="O47" s="2">
        <v>0</v>
      </c>
      <c r="P47" s="2">
        <v>0</v>
      </c>
      <c r="T47" s="45">
        <f t="shared" si="6"/>
        <v>0</v>
      </c>
    </row>
    <row r="48" spans="2:20" x14ac:dyDescent="0.2">
      <c r="B48" s="2"/>
      <c r="C48" s="2"/>
      <c r="E48" s="10">
        <v>0</v>
      </c>
      <c r="F48" s="35">
        <v>0</v>
      </c>
      <c r="G48" s="39">
        <v>0.3</v>
      </c>
      <c r="H48" s="37" t="e">
        <f t="shared" si="3"/>
        <v>#DIV/0!</v>
      </c>
      <c r="I48" s="41" t="str">
        <f t="shared" si="4"/>
        <v>DS</v>
      </c>
      <c r="N48" s="7">
        <f t="shared" si="5"/>
        <v>0</v>
      </c>
      <c r="O48" s="2">
        <v>0</v>
      </c>
      <c r="P48" s="2">
        <v>0</v>
      </c>
      <c r="T48" s="45">
        <f t="shared" si="6"/>
        <v>0</v>
      </c>
    </row>
    <row r="49" spans="2:20" x14ac:dyDescent="0.2">
      <c r="B49" s="2"/>
      <c r="C49" s="2"/>
      <c r="E49" s="10">
        <v>0</v>
      </c>
      <c r="F49" s="35">
        <v>0</v>
      </c>
      <c r="G49" s="39">
        <v>0.3</v>
      </c>
      <c r="H49" s="37" t="e">
        <f t="shared" si="3"/>
        <v>#DIV/0!</v>
      </c>
      <c r="I49" s="41" t="str">
        <f t="shared" si="4"/>
        <v>DS</v>
      </c>
      <c r="N49" s="7">
        <f t="shared" si="5"/>
        <v>0</v>
      </c>
      <c r="O49" s="2">
        <v>0</v>
      </c>
      <c r="P49" s="2">
        <v>0</v>
      </c>
      <c r="T49" s="45">
        <f t="shared" si="6"/>
        <v>0</v>
      </c>
    </row>
    <row r="50" spans="2:20" x14ac:dyDescent="0.2">
      <c r="B50" s="2"/>
      <c r="C50" s="2"/>
      <c r="E50" s="10">
        <v>0</v>
      </c>
      <c r="F50" s="35">
        <v>0</v>
      </c>
      <c r="G50" s="39">
        <v>0.3</v>
      </c>
      <c r="H50" s="37" t="e">
        <f t="shared" si="3"/>
        <v>#DIV/0!</v>
      </c>
      <c r="I50" s="41" t="str">
        <f t="shared" si="4"/>
        <v>DS</v>
      </c>
      <c r="N50" s="7">
        <f t="shared" si="5"/>
        <v>0</v>
      </c>
      <c r="O50" s="2">
        <v>0</v>
      </c>
      <c r="P50" s="2">
        <v>0</v>
      </c>
      <c r="T50" s="45">
        <f t="shared" si="6"/>
        <v>0</v>
      </c>
    </row>
    <row r="51" spans="2:20" x14ac:dyDescent="0.2">
      <c r="B51" s="2"/>
      <c r="C51" s="2"/>
      <c r="E51" s="10">
        <v>0</v>
      </c>
      <c r="F51" s="35">
        <v>0</v>
      </c>
      <c r="G51" s="39">
        <v>0.3</v>
      </c>
      <c r="H51" s="37" t="e">
        <f t="shared" si="3"/>
        <v>#DIV/0!</v>
      </c>
      <c r="I51" s="41" t="str">
        <f t="shared" si="4"/>
        <v>DS</v>
      </c>
      <c r="N51" s="7">
        <f t="shared" si="5"/>
        <v>0</v>
      </c>
      <c r="O51" s="2">
        <v>0</v>
      </c>
      <c r="P51" s="2">
        <v>0</v>
      </c>
      <c r="T51" s="45">
        <f t="shared" si="6"/>
        <v>0</v>
      </c>
    </row>
    <row r="52" spans="2:20" x14ac:dyDescent="0.2">
      <c r="B52" s="2"/>
      <c r="C52" s="2"/>
      <c r="D52" s="2"/>
      <c r="E52" s="10">
        <v>0</v>
      </c>
      <c r="F52" s="35">
        <v>0</v>
      </c>
      <c r="G52" s="39">
        <v>0.3</v>
      </c>
      <c r="H52" s="37" t="e">
        <f t="shared" si="3"/>
        <v>#DIV/0!</v>
      </c>
      <c r="I52" s="41" t="str">
        <f t="shared" si="4"/>
        <v>DS</v>
      </c>
      <c r="N52" s="7">
        <f t="shared" si="5"/>
        <v>0</v>
      </c>
      <c r="O52" s="2">
        <v>0</v>
      </c>
      <c r="P52" s="2">
        <v>0</v>
      </c>
      <c r="T52" s="45">
        <f t="shared" si="6"/>
        <v>0</v>
      </c>
    </row>
    <row r="53" spans="2:20" x14ac:dyDescent="0.2">
      <c r="B53" s="2"/>
      <c r="C53" s="2"/>
      <c r="E53" s="10">
        <v>0</v>
      </c>
      <c r="F53" s="35">
        <v>0</v>
      </c>
      <c r="G53" s="39">
        <v>0.3</v>
      </c>
      <c r="H53" s="37" t="e">
        <f t="shared" si="3"/>
        <v>#DIV/0!</v>
      </c>
      <c r="I53" s="41" t="str">
        <f t="shared" si="4"/>
        <v>DS</v>
      </c>
      <c r="N53" s="7">
        <f t="shared" si="5"/>
        <v>0</v>
      </c>
      <c r="O53" s="2">
        <v>0</v>
      </c>
      <c r="P53" s="2">
        <v>0</v>
      </c>
      <c r="T53" s="45">
        <f t="shared" si="6"/>
        <v>0</v>
      </c>
    </row>
    <row r="54" spans="2:20" x14ac:dyDescent="0.2">
      <c r="B54" s="2"/>
      <c r="C54" s="2"/>
      <c r="E54" s="10">
        <v>0</v>
      </c>
      <c r="F54" s="35">
        <v>0</v>
      </c>
      <c r="G54" s="39">
        <v>0.3</v>
      </c>
      <c r="H54" s="37" t="e">
        <f t="shared" si="3"/>
        <v>#DIV/0!</v>
      </c>
      <c r="I54" s="41" t="str">
        <f t="shared" si="4"/>
        <v>DS</v>
      </c>
      <c r="N54" s="7">
        <f t="shared" si="5"/>
        <v>0</v>
      </c>
      <c r="O54" s="2">
        <v>0</v>
      </c>
      <c r="P54" s="2">
        <v>0</v>
      </c>
      <c r="T54" s="45">
        <f t="shared" si="6"/>
        <v>0</v>
      </c>
    </row>
    <row r="55" spans="2:20" x14ac:dyDescent="0.2">
      <c r="B55" s="2"/>
      <c r="C55" s="2"/>
      <c r="E55" s="10">
        <v>0</v>
      </c>
      <c r="F55" s="35">
        <v>0</v>
      </c>
      <c r="G55" s="39">
        <v>0.3</v>
      </c>
      <c r="H55" s="37" t="e">
        <f t="shared" si="3"/>
        <v>#DIV/0!</v>
      </c>
      <c r="I55" s="41" t="str">
        <f t="shared" si="4"/>
        <v>DS</v>
      </c>
      <c r="N55" s="7">
        <f t="shared" si="5"/>
        <v>0</v>
      </c>
      <c r="O55" s="2">
        <v>0</v>
      </c>
      <c r="P55" s="2">
        <v>0</v>
      </c>
      <c r="T55" s="45">
        <f t="shared" si="6"/>
        <v>0</v>
      </c>
    </row>
    <row r="56" spans="2:20" x14ac:dyDescent="0.2">
      <c r="B56" s="2"/>
      <c r="C56" s="2"/>
      <c r="E56" s="10">
        <v>0</v>
      </c>
      <c r="F56" s="35">
        <v>0</v>
      </c>
      <c r="G56" s="39">
        <v>0.3</v>
      </c>
      <c r="H56" s="37" t="e">
        <f t="shared" si="3"/>
        <v>#DIV/0!</v>
      </c>
      <c r="I56" s="41" t="str">
        <f t="shared" si="4"/>
        <v>DS</v>
      </c>
      <c r="N56" s="7">
        <f t="shared" si="5"/>
        <v>0</v>
      </c>
      <c r="O56" s="2">
        <v>0</v>
      </c>
      <c r="P56" s="2">
        <v>0</v>
      </c>
      <c r="T56" s="45">
        <f t="shared" si="6"/>
        <v>0</v>
      </c>
    </row>
    <row r="57" spans="2:20" x14ac:dyDescent="0.2">
      <c r="B57" s="2"/>
      <c r="C57" s="2"/>
      <c r="D57" s="2"/>
      <c r="E57" s="10">
        <v>0</v>
      </c>
      <c r="F57" s="35">
        <v>0</v>
      </c>
      <c r="G57" s="39">
        <v>0.3</v>
      </c>
      <c r="H57" s="37" t="e">
        <f t="shared" si="3"/>
        <v>#DIV/0!</v>
      </c>
      <c r="I57" s="41" t="str">
        <f t="shared" si="4"/>
        <v>DS</v>
      </c>
      <c r="N57" s="7">
        <f t="shared" si="5"/>
        <v>0</v>
      </c>
      <c r="O57" s="2">
        <v>0</v>
      </c>
      <c r="P57" s="2">
        <v>0</v>
      </c>
      <c r="T57" s="45">
        <f t="shared" si="6"/>
        <v>0</v>
      </c>
    </row>
    <row r="58" spans="2:20" x14ac:dyDescent="0.2">
      <c r="B58" s="2"/>
      <c r="C58" s="2"/>
      <c r="D58" s="2"/>
      <c r="E58" s="10">
        <v>0</v>
      </c>
      <c r="F58" s="35">
        <v>0</v>
      </c>
      <c r="G58" s="39">
        <v>0.3</v>
      </c>
      <c r="H58" s="37" t="e">
        <f t="shared" si="3"/>
        <v>#DIV/0!</v>
      </c>
      <c r="I58" s="41" t="str">
        <f t="shared" si="4"/>
        <v>DS</v>
      </c>
      <c r="N58" s="7">
        <f t="shared" si="5"/>
        <v>0</v>
      </c>
      <c r="O58" s="2">
        <v>0</v>
      </c>
      <c r="P58" s="2">
        <v>0</v>
      </c>
      <c r="T58" s="45">
        <f t="shared" si="6"/>
        <v>0</v>
      </c>
    </row>
    <row r="59" spans="2:20" x14ac:dyDescent="0.2">
      <c r="B59" s="2"/>
      <c r="C59" s="2"/>
      <c r="D59" s="2"/>
      <c r="E59" s="10">
        <v>0</v>
      </c>
      <c r="F59" s="35">
        <v>0</v>
      </c>
      <c r="G59" s="39">
        <v>0.3</v>
      </c>
      <c r="H59" s="37" t="e">
        <f t="shared" si="3"/>
        <v>#DIV/0!</v>
      </c>
      <c r="I59" s="41" t="str">
        <f t="shared" si="4"/>
        <v>DS</v>
      </c>
      <c r="N59" s="7">
        <f t="shared" si="5"/>
        <v>0</v>
      </c>
      <c r="O59" s="2">
        <v>0</v>
      </c>
      <c r="P59" s="2">
        <v>0</v>
      </c>
      <c r="T59" s="45">
        <f t="shared" si="6"/>
        <v>0</v>
      </c>
    </row>
    <row r="60" spans="2:20" x14ac:dyDescent="0.2">
      <c r="B60" s="2"/>
      <c r="C60" s="2"/>
      <c r="D60" s="2"/>
      <c r="E60" s="10">
        <v>0</v>
      </c>
      <c r="F60" s="35">
        <v>0</v>
      </c>
      <c r="G60" s="39">
        <v>0.3</v>
      </c>
      <c r="H60" s="37" t="e">
        <f t="shared" si="3"/>
        <v>#DIV/0!</v>
      </c>
      <c r="I60" s="41" t="str">
        <f t="shared" si="4"/>
        <v>DS</v>
      </c>
      <c r="N60" s="7">
        <f t="shared" si="5"/>
        <v>0</v>
      </c>
      <c r="O60" s="2">
        <v>0</v>
      </c>
      <c r="P60" s="2">
        <v>0</v>
      </c>
      <c r="T60" s="45">
        <f t="shared" si="6"/>
        <v>0</v>
      </c>
    </row>
    <row r="61" spans="2:20" x14ac:dyDescent="0.2">
      <c r="B61" s="2"/>
      <c r="C61" s="2"/>
      <c r="D61" s="2"/>
      <c r="E61" s="10">
        <v>0</v>
      </c>
      <c r="F61" s="35">
        <v>0</v>
      </c>
      <c r="G61" s="39">
        <v>0.3</v>
      </c>
      <c r="H61" s="37" t="e">
        <f t="shared" si="3"/>
        <v>#DIV/0!</v>
      </c>
      <c r="I61" s="41" t="str">
        <f t="shared" si="4"/>
        <v>DS</v>
      </c>
      <c r="N61" s="7">
        <f t="shared" si="5"/>
        <v>0</v>
      </c>
      <c r="O61" s="2">
        <v>0</v>
      </c>
      <c r="P61" s="2">
        <v>0</v>
      </c>
      <c r="T61" s="45">
        <f t="shared" si="6"/>
        <v>0</v>
      </c>
    </row>
    <row r="62" spans="2:20" x14ac:dyDescent="0.2">
      <c r="B62" s="2"/>
      <c r="C62" s="2"/>
      <c r="D62" s="2"/>
      <c r="E62" s="10">
        <v>0</v>
      </c>
      <c r="F62" s="35">
        <v>0</v>
      </c>
      <c r="G62" s="39">
        <v>0.3</v>
      </c>
      <c r="H62" s="37" t="e">
        <f t="shared" si="3"/>
        <v>#DIV/0!</v>
      </c>
      <c r="I62" s="41" t="str">
        <f t="shared" si="4"/>
        <v>DS</v>
      </c>
      <c r="N62" s="7">
        <f t="shared" si="5"/>
        <v>0</v>
      </c>
      <c r="O62" s="2">
        <v>0</v>
      </c>
      <c r="P62" s="2">
        <v>0</v>
      </c>
      <c r="T62" s="45">
        <f t="shared" si="6"/>
        <v>0</v>
      </c>
    </row>
    <row r="63" spans="2:20" x14ac:dyDescent="0.2">
      <c r="B63" s="2"/>
      <c r="C63" s="2"/>
      <c r="D63" s="2"/>
      <c r="E63" s="10">
        <v>0</v>
      </c>
      <c r="F63" s="35">
        <v>0</v>
      </c>
      <c r="G63" s="39">
        <v>0.3</v>
      </c>
      <c r="H63" s="37" t="e">
        <f t="shared" si="3"/>
        <v>#DIV/0!</v>
      </c>
      <c r="I63" s="41" t="str">
        <f t="shared" si="4"/>
        <v>DS</v>
      </c>
      <c r="N63" s="7">
        <f t="shared" si="5"/>
        <v>0</v>
      </c>
      <c r="O63" s="2">
        <v>0</v>
      </c>
      <c r="P63" s="2">
        <v>0</v>
      </c>
      <c r="T63" s="45">
        <f t="shared" si="6"/>
        <v>0</v>
      </c>
    </row>
    <row r="64" spans="2:20" x14ac:dyDescent="0.2">
      <c r="B64" s="2"/>
      <c r="C64" s="2"/>
      <c r="D64" s="2"/>
      <c r="E64" s="10">
        <v>0</v>
      </c>
      <c r="F64" s="35">
        <v>0</v>
      </c>
      <c r="G64" s="39">
        <v>0.3</v>
      </c>
      <c r="H64" s="37" t="e">
        <f t="shared" si="3"/>
        <v>#DIV/0!</v>
      </c>
      <c r="I64" s="41" t="str">
        <f t="shared" si="4"/>
        <v>DS</v>
      </c>
      <c r="N64" s="7">
        <f t="shared" si="5"/>
        <v>0</v>
      </c>
      <c r="O64" s="2">
        <v>0</v>
      </c>
      <c r="P64" s="2">
        <v>0</v>
      </c>
      <c r="T64" s="45">
        <f t="shared" si="6"/>
        <v>0</v>
      </c>
    </row>
    <row r="65" spans="2:20" x14ac:dyDescent="0.2">
      <c r="B65" s="2"/>
      <c r="C65" s="2"/>
      <c r="D65" s="2"/>
      <c r="E65" s="10">
        <v>0</v>
      </c>
      <c r="F65" s="35">
        <v>0</v>
      </c>
      <c r="G65" s="39">
        <v>0.3</v>
      </c>
      <c r="H65" s="37" t="e">
        <f t="shared" si="3"/>
        <v>#DIV/0!</v>
      </c>
      <c r="I65" s="41" t="str">
        <f t="shared" si="4"/>
        <v>DS</v>
      </c>
      <c r="N65" s="7">
        <f t="shared" si="5"/>
        <v>0</v>
      </c>
      <c r="O65" s="2">
        <v>0</v>
      </c>
      <c r="P65" s="2">
        <v>0</v>
      </c>
      <c r="T65" s="45">
        <f t="shared" si="6"/>
        <v>0</v>
      </c>
    </row>
    <row r="66" spans="2:20" x14ac:dyDescent="0.2">
      <c r="B66" s="2"/>
      <c r="C66" s="2"/>
      <c r="D66" s="2"/>
      <c r="E66" s="10">
        <v>0</v>
      </c>
      <c r="F66" s="35">
        <v>0</v>
      </c>
      <c r="G66" s="39">
        <v>0.3</v>
      </c>
      <c r="H66" s="37" t="e">
        <f t="shared" si="3"/>
        <v>#DIV/0!</v>
      </c>
      <c r="I66" s="41" t="str">
        <f t="shared" si="4"/>
        <v>DS</v>
      </c>
      <c r="N66" s="7">
        <f t="shared" si="5"/>
        <v>0</v>
      </c>
      <c r="O66" s="2">
        <v>0</v>
      </c>
      <c r="P66" s="2">
        <v>0</v>
      </c>
      <c r="T66" s="45">
        <f t="shared" si="6"/>
        <v>0</v>
      </c>
    </row>
    <row r="67" spans="2:20" x14ac:dyDescent="0.2">
      <c r="B67" s="2"/>
      <c r="C67" s="2"/>
      <c r="D67" s="2"/>
      <c r="E67" s="10">
        <v>0</v>
      </c>
      <c r="F67" s="35">
        <v>0</v>
      </c>
      <c r="G67" s="39">
        <v>0.3</v>
      </c>
      <c r="H67" s="37" t="e">
        <f t="shared" si="3"/>
        <v>#DIV/0!</v>
      </c>
      <c r="I67" s="41" t="str">
        <f t="shared" si="4"/>
        <v>DS</v>
      </c>
      <c r="N67" s="7">
        <f t="shared" si="5"/>
        <v>0</v>
      </c>
      <c r="O67" s="2">
        <v>0</v>
      </c>
      <c r="P67" s="2">
        <v>0</v>
      </c>
      <c r="T67" s="45">
        <f t="shared" si="6"/>
        <v>0</v>
      </c>
    </row>
    <row r="68" spans="2:20" x14ac:dyDescent="0.2">
      <c r="B68" s="2"/>
      <c r="C68" s="2"/>
      <c r="D68" s="2"/>
      <c r="E68" s="10">
        <v>0</v>
      </c>
      <c r="F68" s="35">
        <v>0</v>
      </c>
      <c r="G68" s="39">
        <v>0.3</v>
      </c>
      <c r="H68" s="37" t="e">
        <f t="shared" si="3"/>
        <v>#DIV/0!</v>
      </c>
      <c r="I68" s="41" t="str">
        <f t="shared" si="4"/>
        <v>DS</v>
      </c>
      <c r="N68" s="7">
        <f t="shared" si="5"/>
        <v>0</v>
      </c>
      <c r="O68" s="2">
        <v>0</v>
      </c>
      <c r="P68" s="2">
        <v>0</v>
      </c>
      <c r="T68" s="45">
        <f t="shared" si="6"/>
        <v>0</v>
      </c>
    </row>
    <row r="69" spans="2:20" x14ac:dyDescent="0.2">
      <c r="B69" s="2"/>
      <c r="C69" s="2"/>
      <c r="D69" s="2"/>
      <c r="E69" s="10">
        <v>0</v>
      </c>
      <c r="F69" s="35">
        <v>0</v>
      </c>
      <c r="G69" s="39">
        <v>0.3</v>
      </c>
      <c r="H69" s="37" t="e">
        <f t="shared" si="3"/>
        <v>#DIV/0!</v>
      </c>
      <c r="I69" s="41" t="str">
        <f t="shared" si="4"/>
        <v>DS</v>
      </c>
      <c r="N69" s="7">
        <f t="shared" si="5"/>
        <v>0</v>
      </c>
      <c r="O69" s="2">
        <v>0</v>
      </c>
      <c r="P69" s="2">
        <v>0</v>
      </c>
      <c r="T69" s="45">
        <f t="shared" si="6"/>
        <v>0</v>
      </c>
    </row>
    <row r="70" spans="2:20" x14ac:dyDescent="0.2">
      <c r="B70" s="2"/>
      <c r="C70" s="2"/>
      <c r="D70" s="2"/>
      <c r="E70" s="10">
        <v>0</v>
      </c>
      <c r="F70" s="35">
        <v>0</v>
      </c>
      <c r="G70" s="39">
        <v>0.3</v>
      </c>
      <c r="H70" s="37" t="e">
        <f t="shared" si="3"/>
        <v>#DIV/0!</v>
      </c>
      <c r="I70" s="41" t="str">
        <f t="shared" si="4"/>
        <v>DS</v>
      </c>
      <c r="N70" s="7">
        <f t="shared" si="5"/>
        <v>0</v>
      </c>
      <c r="O70" s="2">
        <v>0</v>
      </c>
      <c r="P70" s="2">
        <v>0</v>
      </c>
      <c r="T70" s="45">
        <f t="shared" si="6"/>
        <v>0</v>
      </c>
    </row>
    <row r="71" spans="2:20" x14ac:dyDescent="0.2">
      <c r="B71" s="2"/>
      <c r="C71" s="2"/>
      <c r="D71" s="2"/>
      <c r="E71" s="10">
        <v>0</v>
      </c>
      <c r="F71" s="35">
        <v>0</v>
      </c>
      <c r="G71" s="39">
        <v>0.3</v>
      </c>
      <c r="H71" s="37" t="e">
        <f t="shared" si="3"/>
        <v>#DIV/0!</v>
      </c>
      <c r="I71" s="41" t="str">
        <f t="shared" si="4"/>
        <v>DS</v>
      </c>
      <c r="N71" s="7">
        <f t="shared" si="5"/>
        <v>0</v>
      </c>
      <c r="O71" s="2">
        <v>0</v>
      </c>
      <c r="P71" s="2">
        <v>0</v>
      </c>
      <c r="T71" s="45">
        <f t="shared" si="6"/>
        <v>0</v>
      </c>
    </row>
    <row r="72" spans="2:20" x14ac:dyDescent="0.2">
      <c r="B72" s="2"/>
      <c r="C72" s="2"/>
      <c r="D72" s="2"/>
      <c r="E72" s="10">
        <v>0</v>
      </c>
      <c r="F72" s="35">
        <v>0</v>
      </c>
      <c r="G72" s="39">
        <v>0.3</v>
      </c>
      <c r="H72" s="37" t="e">
        <f t="shared" ref="H72:H95" si="7">ROUNDUP((12*50/K72)*J72*(1+G72),0)</f>
        <v>#DIV/0!</v>
      </c>
      <c r="I72" s="41" t="str">
        <f t="shared" ref="I72:I95" si="8">IF(E72=0,"DS",H72/E72)</f>
        <v>DS</v>
      </c>
      <c r="N72" s="7">
        <f t="shared" ref="N72:N95" si="9">L72+M72-F72</f>
        <v>0</v>
      </c>
      <c r="O72" s="2">
        <v>0</v>
      </c>
      <c r="P72" s="2">
        <v>0</v>
      </c>
      <c r="T72" s="45">
        <f t="shared" ref="T72:T95" si="10">S72*Q72</f>
        <v>0</v>
      </c>
    </row>
    <row r="73" spans="2:20" x14ac:dyDescent="0.2">
      <c r="B73" s="2"/>
      <c r="C73" s="2"/>
      <c r="D73" s="2"/>
      <c r="E73" s="10">
        <v>0</v>
      </c>
      <c r="F73" s="35">
        <v>0</v>
      </c>
      <c r="G73" s="39">
        <v>0.3</v>
      </c>
      <c r="H73" s="37" t="e">
        <f t="shared" si="7"/>
        <v>#DIV/0!</v>
      </c>
      <c r="I73" s="41" t="str">
        <f t="shared" si="8"/>
        <v>DS</v>
      </c>
      <c r="N73" s="7">
        <f t="shared" si="9"/>
        <v>0</v>
      </c>
      <c r="O73" s="2">
        <v>0</v>
      </c>
      <c r="P73" s="2">
        <v>0</v>
      </c>
      <c r="T73" s="45">
        <f t="shared" si="10"/>
        <v>0</v>
      </c>
    </row>
    <row r="74" spans="2:20" x14ac:dyDescent="0.2">
      <c r="B74" s="2"/>
      <c r="C74" s="2"/>
      <c r="D74" s="2"/>
      <c r="E74" s="10">
        <v>0</v>
      </c>
      <c r="F74" s="35">
        <v>0</v>
      </c>
      <c r="G74" s="39">
        <v>0.3</v>
      </c>
      <c r="H74" s="37" t="e">
        <f t="shared" si="7"/>
        <v>#DIV/0!</v>
      </c>
      <c r="I74" s="41" t="str">
        <f t="shared" si="8"/>
        <v>DS</v>
      </c>
      <c r="N74" s="7">
        <f t="shared" si="9"/>
        <v>0</v>
      </c>
      <c r="O74" s="2">
        <v>0</v>
      </c>
      <c r="P74" s="2">
        <v>0</v>
      </c>
      <c r="T74" s="45">
        <f t="shared" si="10"/>
        <v>0</v>
      </c>
    </row>
    <row r="75" spans="2:20" x14ac:dyDescent="0.2">
      <c r="B75" s="2"/>
      <c r="C75" s="2"/>
      <c r="D75" s="2"/>
      <c r="E75" s="10">
        <v>0</v>
      </c>
      <c r="F75" s="35">
        <v>0</v>
      </c>
      <c r="G75" s="39">
        <v>0.3</v>
      </c>
      <c r="H75" s="37" t="e">
        <f t="shared" si="7"/>
        <v>#DIV/0!</v>
      </c>
      <c r="I75" s="41" t="str">
        <f t="shared" si="8"/>
        <v>DS</v>
      </c>
      <c r="N75" s="7">
        <f t="shared" si="9"/>
        <v>0</v>
      </c>
      <c r="O75" s="2">
        <v>0</v>
      </c>
      <c r="P75" s="2">
        <v>0</v>
      </c>
      <c r="T75" s="45">
        <f t="shared" si="10"/>
        <v>0</v>
      </c>
    </row>
    <row r="76" spans="2:20" x14ac:dyDescent="0.2">
      <c r="B76" s="2"/>
      <c r="C76" s="2"/>
      <c r="D76" s="2"/>
      <c r="E76" s="10">
        <v>0</v>
      </c>
      <c r="F76" s="35">
        <v>0</v>
      </c>
      <c r="G76" s="39">
        <v>0.3</v>
      </c>
      <c r="H76" s="37" t="e">
        <f t="shared" si="7"/>
        <v>#DIV/0!</v>
      </c>
      <c r="I76" s="41" t="str">
        <f t="shared" si="8"/>
        <v>DS</v>
      </c>
      <c r="N76" s="7">
        <f t="shared" si="9"/>
        <v>0</v>
      </c>
      <c r="O76" s="2">
        <v>0</v>
      </c>
      <c r="P76" s="2">
        <v>0</v>
      </c>
      <c r="T76" s="45">
        <f t="shared" si="10"/>
        <v>0</v>
      </c>
    </row>
    <row r="77" spans="2:20" x14ac:dyDescent="0.2">
      <c r="B77" s="2"/>
      <c r="C77" s="2"/>
      <c r="D77" s="2"/>
      <c r="E77" s="10">
        <v>0</v>
      </c>
      <c r="F77" s="35">
        <v>0</v>
      </c>
      <c r="G77" s="39">
        <v>0.3</v>
      </c>
      <c r="H77" s="37" t="e">
        <f t="shared" si="7"/>
        <v>#DIV/0!</v>
      </c>
      <c r="I77" s="41" t="str">
        <f t="shared" si="8"/>
        <v>DS</v>
      </c>
      <c r="N77" s="7">
        <f t="shared" si="9"/>
        <v>0</v>
      </c>
      <c r="O77" s="2">
        <v>0</v>
      </c>
      <c r="P77" s="2">
        <v>0</v>
      </c>
      <c r="T77" s="45">
        <f t="shared" si="10"/>
        <v>0</v>
      </c>
    </row>
    <row r="78" spans="2:20" x14ac:dyDescent="0.2">
      <c r="B78" s="2"/>
      <c r="C78" s="2"/>
      <c r="D78" s="2"/>
      <c r="E78" s="10">
        <v>0</v>
      </c>
      <c r="F78" s="35">
        <v>0</v>
      </c>
      <c r="G78" s="39">
        <v>0.3</v>
      </c>
      <c r="H78" s="37" t="e">
        <f t="shared" si="7"/>
        <v>#DIV/0!</v>
      </c>
      <c r="I78" s="41" t="str">
        <f t="shared" si="8"/>
        <v>DS</v>
      </c>
      <c r="N78" s="7">
        <f t="shared" si="9"/>
        <v>0</v>
      </c>
      <c r="O78" s="2">
        <v>0</v>
      </c>
      <c r="P78" s="2">
        <v>0</v>
      </c>
      <c r="T78" s="45">
        <f t="shared" si="10"/>
        <v>0</v>
      </c>
    </row>
    <row r="79" spans="2:20" x14ac:dyDescent="0.2">
      <c r="B79" s="2"/>
      <c r="C79" s="2"/>
      <c r="D79" s="2"/>
      <c r="E79" s="10">
        <v>0</v>
      </c>
      <c r="F79" s="35">
        <v>0</v>
      </c>
      <c r="G79" s="39">
        <v>0.3</v>
      </c>
      <c r="H79" s="37" t="e">
        <f t="shared" si="7"/>
        <v>#DIV/0!</v>
      </c>
      <c r="I79" s="41" t="str">
        <f t="shared" si="8"/>
        <v>DS</v>
      </c>
      <c r="N79" s="7">
        <f t="shared" si="9"/>
        <v>0</v>
      </c>
      <c r="O79" s="2">
        <v>0</v>
      </c>
      <c r="P79" s="2">
        <v>0</v>
      </c>
      <c r="T79" s="45">
        <f t="shared" si="10"/>
        <v>0</v>
      </c>
    </row>
    <row r="80" spans="2:20" x14ac:dyDescent="0.2">
      <c r="H80" s="37" t="e">
        <f t="shared" si="7"/>
        <v>#DIV/0!</v>
      </c>
      <c r="I80" s="41" t="str">
        <f t="shared" si="8"/>
        <v>DS</v>
      </c>
      <c r="N80" s="7">
        <f t="shared" si="9"/>
        <v>0</v>
      </c>
      <c r="O80" s="2">
        <v>0</v>
      </c>
      <c r="P80" s="2">
        <v>0</v>
      </c>
      <c r="T80" s="45">
        <f t="shared" si="10"/>
        <v>0</v>
      </c>
    </row>
    <row r="81" spans="8:20" x14ac:dyDescent="0.2">
      <c r="H81" s="37" t="e">
        <f t="shared" si="7"/>
        <v>#DIV/0!</v>
      </c>
      <c r="I81" s="41" t="str">
        <f t="shared" si="8"/>
        <v>DS</v>
      </c>
      <c r="N81" s="7">
        <f t="shared" si="9"/>
        <v>0</v>
      </c>
      <c r="O81" s="2">
        <v>0</v>
      </c>
      <c r="P81" s="2">
        <v>0</v>
      </c>
      <c r="T81" s="45">
        <f t="shared" si="10"/>
        <v>0</v>
      </c>
    </row>
    <row r="82" spans="8:20" x14ac:dyDescent="0.2">
      <c r="H82" s="37" t="e">
        <f t="shared" si="7"/>
        <v>#DIV/0!</v>
      </c>
      <c r="I82" s="41" t="str">
        <f t="shared" si="8"/>
        <v>DS</v>
      </c>
      <c r="N82" s="7">
        <f t="shared" si="9"/>
        <v>0</v>
      </c>
      <c r="O82" s="2">
        <v>0</v>
      </c>
      <c r="P82" s="2">
        <v>0</v>
      </c>
      <c r="T82" s="45">
        <f t="shared" si="10"/>
        <v>0</v>
      </c>
    </row>
    <row r="83" spans="8:20" x14ac:dyDescent="0.2">
      <c r="H83" s="37" t="e">
        <f t="shared" si="7"/>
        <v>#DIV/0!</v>
      </c>
      <c r="I83" s="41" t="str">
        <f t="shared" si="8"/>
        <v>DS</v>
      </c>
      <c r="N83" s="7">
        <f t="shared" si="9"/>
        <v>0</v>
      </c>
      <c r="O83" s="2">
        <v>0</v>
      </c>
      <c r="P83" s="2">
        <v>0</v>
      </c>
      <c r="T83" s="45">
        <f t="shared" si="10"/>
        <v>0</v>
      </c>
    </row>
    <row r="84" spans="8:20" x14ac:dyDescent="0.2">
      <c r="H84" s="37" t="e">
        <f t="shared" si="7"/>
        <v>#DIV/0!</v>
      </c>
      <c r="I84" s="41" t="str">
        <f t="shared" si="8"/>
        <v>DS</v>
      </c>
      <c r="N84" s="7">
        <f t="shared" si="9"/>
        <v>0</v>
      </c>
      <c r="O84" s="2">
        <v>0</v>
      </c>
      <c r="P84" s="2">
        <v>0</v>
      </c>
      <c r="T84" s="45">
        <f t="shared" si="10"/>
        <v>0</v>
      </c>
    </row>
    <row r="85" spans="8:20" x14ac:dyDescent="0.2">
      <c r="H85" s="37" t="e">
        <f t="shared" si="7"/>
        <v>#DIV/0!</v>
      </c>
      <c r="I85" s="41" t="str">
        <f t="shared" si="8"/>
        <v>DS</v>
      </c>
      <c r="N85" s="7">
        <f t="shared" si="9"/>
        <v>0</v>
      </c>
      <c r="O85" s="2">
        <v>0</v>
      </c>
      <c r="P85" s="2">
        <v>0</v>
      </c>
      <c r="T85" s="45">
        <f t="shared" si="10"/>
        <v>0</v>
      </c>
    </row>
    <row r="86" spans="8:20" x14ac:dyDescent="0.2">
      <c r="H86" s="37" t="e">
        <f t="shared" si="7"/>
        <v>#DIV/0!</v>
      </c>
      <c r="I86" s="41" t="str">
        <f t="shared" si="8"/>
        <v>DS</v>
      </c>
      <c r="N86" s="7">
        <f t="shared" si="9"/>
        <v>0</v>
      </c>
      <c r="O86" s="2">
        <v>0</v>
      </c>
      <c r="P86" s="2">
        <v>0</v>
      </c>
      <c r="T86" s="45">
        <f t="shared" si="10"/>
        <v>0</v>
      </c>
    </row>
    <row r="87" spans="8:20" x14ac:dyDescent="0.2">
      <c r="H87" s="37" t="e">
        <f t="shared" si="7"/>
        <v>#DIV/0!</v>
      </c>
      <c r="I87" s="41" t="str">
        <f t="shared" si="8"/>
        <v>DS</v>
      </c>
      <c r="N87" s="7">
        <f t="shared" si="9"/>
        <v>0</v>
      </c>
      <c r="O87" s="2">
        <v>0</v>
      </c>
      <c r="P87" s="2">
        <v>0</v>
      </c>
      <c r="T87" s="45">
        <f t="shared" si="10"/>
        <v>0</v>
      </c>
    </row>
    <row r="88" spans="8:20" x14ac:dyDescent="0.2">
      <c r="H88" s="37" t="e">
        <f t="shared" si="7"/>
        <v>#DIV/0!</v>
      </c>
      <c r="I88" s="41" t="str">
        <f t="shared" si="8"/>
        <v>DS</v>
      </c>
      <c r="N88" s="7">
        <f t="shared" si="9"/>
        <v>0</v>
      </c>
      <c r="O88" s="2">
        <v>0</v>
      </c>
      <c r="P88" s="2">
        <v>0</v>
      </c>
      <c r="T88" s="45">
        <f t="shared" si="10"/>
        <v>0</v>
      </c>
    </row>
    <row r="89" spans="8:20" x14ac:dyDescent="0.2">
      <c r="H89" s="37" t="e">
        <f t="shared" si="7"/>
        <v>#DIV/0!</v>
      </c>
      <c r="I89" s="41" t="str">
        <f t="shared" si="8"/>
        <v>DS</v>
      </c>
      <c r="N89" s="7">
        <f t="shared" si="9"/>
        <v>0</v>
      </c>
      <c r="O89" s="2">
        <v>0</v>
      </c>
      <c r="P89" s="2">
        <v>0</v>
      </c>
      <c r="T89" s="45">
        <f t="shared" si="10"/>
        <v>0</v>
      </c>
    </row>
    <row r="90" spans="8:20" x14ac:dyDescent="0.2">
      <c r="H90" s="37" t="e">
        <f t="shared" si="7"/>
        <v>#DIV/0!</v>
      </c>
      <c r="I90" s="41" t="str">
        <f t="shared" si="8"/>
        <v>DS</v>
      </c>
      <c r="N90" s="7">
        <f t="shared" si="9"/>
        <v>0</v>
      </c>
      <c r="O90" s="2">
        <v>0</v>
      </c>
      <c r="P90" s="2">
        <v>0</v>
      </c>
      <c r="T90" s="45">
        <f t="shared" si="10"/>
        <v>0</v>
      </c>
    </row>
    <row r="91" spans="8:20" x14ac:dyDescent="0.2">
      <c r="H91" s="37" t="e">
        <f t="shared" si="7"/>
        <v>#DIV/0!</v>
      </c>
      <c r="I91" s="41" t="str">
        <f t="shared" si="8"/>
        <v>DS</v>
      </c>
      <c r="N91" s="7">
        <f t="shared" si="9"/>
        <v>0</v>
      </c>
      <c r="O91" s="2">
        <v>0</v>
      </c>
      <c r="P91" s="2">
        <v>0</v>
      </c>
      <c r="T91" s="45">
        <f t="shared" si="10"/>
        <v>0</v>
      </c>
    </row>
    <row r="92" spans="8:20" x14ac:dyDescent="0.2">
      <c r="H92" s="37" t="e">
        <f t="shared" si="7"/>
        <v>#DIV/0!</v>
      </c>
      <c r="I92" s="41" t="str">
        <f t="shared" si="8"/>
        <v>DS</v>
      </c>
      <c r="N92" s="7">
        <f t="shared" si="9"/>
        <v>0</v>
      </c>
      <c r="O92" s="2">
        <v>0</v>
      </c>
      <c r="P92" s="2">
        <v>0</v>
      </c>
      <c r="T92" s="45">
        <f t="shared" si="10"/>
        <v>0</v>
      </c>
    </row>
    <row r="93" spans="8:20" x14ac:dyDescent="0.2">
      <c r="H93" s="37" t="e">
        <f t="shared" si="7"/>
        <v>#DIV/0!</v>
      </c>
      <c r="I93" s="41" t="str">
        <f t="shared" si="8"/>
        <v>DS</v>
      </c>
      <c r="N93" s="7">
        <f t="shared" si="9"/>
        <v>0</v>
      </c>
      <c r="O93" s="2">
        <v>0</v>
      </c>
      <c r="P93" s="2">
        <v>0</v>
      </c>
      <c r="T93" s="45">
        <f t="shared" si="10"/>
        <v>0</v>
      </c>
    </row>
    <row r="94" spans="8:20" x14ac:dyDescent="0.2">
      <c r="H94" s="37" t="e">
        <f t="shared" si="7"/>
        <v>#DIV/0!</v>
      </c>
      <c r="I94" s="41" t="str">
        <f t="shared" si="8"/>
        <v>DS</v>
      </c>
      <c r="N94" s="7">
        <f t="shared" si="9"/>
        <v>0</v>
      </c>
      <c r="O94" s="2">
        <v>0</v>
      </c>
      <c r="P94" s="2">
        <v>0</v>
      </c>
      <c r="T94" s="45">
        <f t="shared" si="10"/>
        <v>0</v>
      </c>
    </row>
    <row r="95" spans="8:20" x14ac:dyDescent="0.2">
      <c r="H95" s="37" t="e">
        <f t="shared" si="7"/>
        <v>#DIV/0!</v>
      </c>
      <c r="I95" s="41" t="str">
        <f t="shared" si="8"/>
        <v>DS</v>
      </c>
      <c r="N95" s="7">
        <f t="shared" si="9"/>
        <v>0</v>
      </c>
      <c r="O95" s="2">
        <v>0</v>
      </c>
      <c r="P95" s="2">
        <v>0</v>
      </c>
      <c r="T95" s="45">
        <f t="shared" si="10"/>
        <v>0</v>
      </c>
    </row>
  </sheetData>
  <autoFilter ref="E1:E95" xr:uid="{00000000-0009-0000-0000-000000000000}">
    <filterColumn colId="0">
      <filters>
        <filter val="0"/>
        <filter val="5"/>
        <filter val="SEEDS + GREENHOUSE"/>
        <filter val="TraySize (0 if DS)"/>
      </filters>
    </filterColumn>
  </autoFilter>
  <sortState ref="A7:AA79">
    <sortCondition ref="A7:A79"/>
  </sortState>
  <mergeCells count="9">
    <mergeCell ref="Q4:T4"/>
    <mergeCell ref="A4:D4"/>
    <mergeCell ref="A1:N1"/>
    <mergeCell ref="B2:N2"/>
    <mergeCell ref="D3:N3"/>
    <mergeCell ref="J4:N4"/>
    <mergeCell ref="E4:I4"/>
    <mergeCell ref="O4:O5"/>
    <mergeCell ref="P4:P5"/>
  </mergeCells>
  <conditionalFormatting sqref="Q1:R1">
    <cfRule type="cellIs" dxfId="1" priority="1" operator="equal">
      <formula>0</formula>
    </cfRule>
  </conditionalFormatting>
  <pageMargins left="0.7" right="0.7" top="0.75" bottom="0.75" header="0.3" footer="0.3"/>
  <pageSetup orientation="portrait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A1:X396"/>
  <sheetViews>
    <sheetView zoomScale="85" zoomScaleNormal="85" zoomScalePageLayoutView="85" workbookViewId="0">
      <selection activeCell="N6" sqref="N6:O6"/>
    </sheetView>
  </sheetViews>
  <sheetFormatPr baseColWidth="10" defaultColWidth="8.83203125" defaultRowHeight="15" x14ac:dyDescent="0.2"/>
  <cols>
    <col min="1" max="1" width="20.5" bestFit="1" customWidth="1"/>
    <col min="2" max="2" width="11.83203125" style="56" bestFit="1" customWidth="1"/>
    <col min="3" max="3" width="11" style="53" customWidth="1"/>
    <col min="4" max="4" width="11" style="54" customWidth="1"/>
    <col min="5" max="5" width="10" style="74" customWidth="1"/>
    <col min="6" max="6" width="11.83203125" customWidth="1"/>
    <col min="7" max="7" width="11.83203125" style="32" customWidth="1"/>
    <col min="8" max="9" width="3.83203125" style="63" customWidth="1"/>
    <col min="10" max="10" width="11" style="54" customWidth="1"/>
    <col min="11" max="11" width="9.5" style="63" customWidth="1"/>
    <col min="12" max="12" width="5.6640625" style="61" bestFit="1" customWidth="1"/>
    <col min="13" max="13" width="9.1640625" style="33" bestFit="1" customWidth="1"/>
    <col min="14" max="14" width="7.5" style="72" bestFit="1" customWidth="1"/>
    <col min="15" max="15" width="2" style="73" bestFit="1" customWidth="1"/>
    <col min="16" max="16" width="5.5" style="73" customWidth="1"/>
    <col min="17" max="17" width="1.5" style="73" bestFit="1" customWidth="1"/>
    <col min="18" max="18" width="4.6640625" style="73" customWidth="1"/>
    <col min="19" max="19" width="4.5" style="73" bestFit="1" customWidth="1"/>
    <col min="20" max="20" width="10" style="74" customWidth="1"/>
    <col min="21" max="21" width="1.5" style="75" customWidth="1"/>
    <col min="22" max="22" width="8.5" style="76" customWidth="1"/>
  </cols>
  <sheetData>
    <row r="1" spans="1:23" ht="29" x14ac:dyDescent="0.2">
      <c r="A1" s="191" t="s">
        <v>53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211"/>
      <c r="N1" s="69"/>
      <c r="O1" s="69"/>
      <c r="P1" s="69"/>
      <c r="Q1" s="69"/>
      <c r="R1" s="69"/>
      <c r="S1" s="69"/>
      <c r="T1" s="69"/>
      <c r="U1" s="69"/>
      <c r="V1" s="69"/>
    </row>
    <row r="2" spans="1:23" ht="75.75" customHeight="1" thickBot="1" x14ac:dyDescent="0.25">
      <c r="A2" s="208" t="s">
        <v>54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10"/>
      <c r="N2" s="159"/>
      <c r="O2" s="159"/>
      <c r="P2" s="159"/>
      <c r="Q2" s="159"/>
      <c r="R2" s="159"/>
      <c r="S2" s="159"/>
      <c r="T2" s="159"/>
      <c r="U2" s="159"/>
      <c r="V2" s="159"/>
    </row>
    <row r="3" spans="1:23" s="2" customFormat="1" ht="12.75" customHeight="1" thickBot="1" x14ac:dyDescent="0.25">
      <c r="A3" s="160"/>
      <c r="B3" s="55"/>
      <c r="C3" s="57"/>
      <c r="D3" s="58"/>
      <c r="E3" s="161"/>
      <c r="F3" s="34"/>
      <c r="G3" s="162"/>
      <c r="H3" s="163"/>
      <c r="I3" s="163"/>
      <c r="J3" s="58"/>
      <c r="K3" s="57"/>
      <c r="L3" s="59"/>
      <c r="M3" s="34"/>
      <c r="N3" s="164"/>
      <c r="O3" s="164"/>
      <c r="P3" s="164"/>
      <c r="Q3" s="164"/>
      <c r="R3" s="164"/>
      <c r="S3" s="164"/>
      <c r="T3" s="161"/>
      <c r="U3" s="164"/>
      <c r="V3" s="161"/>
    </row>
    <row r="4" spans="1:23" ht="34.5" customHeight="1" thickBot="1" x14ac:dyDescent="0.25">
      <c r="A4" s="177" t="s">
        <v>48</v>
      </c>
      <c r="B4" s="212" t="s">
        <v>59</v>
      </c>
      <c r="C4" s="213"/>
      <c r="D4" s="213"/>
      <c r="E4" s="214"/>
      <c r="F4" s="216" t="s">
        <v>62</v>
      </c>
      <c r="G4" s="217"/>
      <c r="H4" s="218" t="s">
        <v>80</v>
      </c>
      <c r="I4" s="220" t="s">
        <v>81</v>
      </c>
      <c r="J4" s="222" t="s">
        <v>61</v>
      </c>
      <c r="K4" s="222"/>
      <c r="L4" s="222"/>
      <c r="M4" s="222"/>
      <c r="N4" s="223" t="s">
        <v>55</v>
      </c>
      <c r="O4" s="224"/>
      <c r="P4" s="224"/>
      <c r="Q4" s="224"/>
      <c r="R4" s="224"/>
      <c r="S4" s="224"/>
      <c r="T4" s="224"/>
      <c r="U4" s="224"/>
      <c r="V4" s="225"/>
    </row>
    <row r="5" spans="1:23" s="1" customFormat="1" ht="70" customHeight="1" thickBot="1" x14ac:dyDescent="0.25">
      <c r="A5" s="178" t="s">
        <v>0</v>
      </c>
      <c r="B5" s="176" t="s">
        <v>57</v>
      </c>
      <c r="C5" s="165" t="s">
        <v>60</v>
      </c>
      <c r="D5" s="166" t="s">
        <v>56</v>
      </c>
      <c r="E5" s="174" t="s">
        <v>50</v>
      </c>
      <c r="F5" s="175" t="s">
        <v>39</v>
      </c>
      <c r="G5" s="167" t="s">
        <v>40</v>
      </c>
      <c r="H5" s="219"/>
      <c r="I5" s="221"/>
      <c r="J5" s="168" t="s">
        <v>147</v>
      </c>
      <c r="K5" s="168" t="s">
        <v>51</v>
      </c>
      <c r="L5" s="169" t="s">
        <v>11</v>
      </c>
      <c r="M5" s="170" t="s">
        <v>44</v>
      </c>
      <c r="N5" s="179" t="s">
        <v>45</v>
      </c>
      <c r="O5" s="215" t="s">
        <v>41</v>
      </c>
      <c r="P5" s="215"/>
      <c r="Q5" s="215"/>
      <c r="R5" s="215" t="s">
        <v>42</v>
      </c>
      <c r="S5" s="215"/>
      <c r="T5" s="171" t="s">
        <v>50</v>
      </c>
      <c r="U5" s="172"/>
      <c r="V5" s="173" t="s">
        <v>51</v>
      </c>
    </row>
    <row r="6" spans="1:23" x14ac:dyDescent="0.2">
      <c r="A6" s="2"/>
      <c r="B6" s="108"/>
      <c r="C6" s="53" t="e">
        <f ca="1">R6*VLOOKUP(N6,INDIRECT('1.CropDatabase'!$C$3),8,0)</f>
        <v>#N/A</v>
      </c>
      <c r="D6" s="54" t="e">
        <f ca="1">IF(VLOOKUP(N6,INDIRECT('1.CropDatabase'!$C$3),9,0)="DS","DS",R6*VLOOKUP(N6,INDIRECT('1.CropDatabase'!$C$3),9,0))</f>
        <v>#N/A</v>
      </c>
      <c r="E6" s="74" t="e">
        <f ca="1">B6+VLOOKUP(N6,INDIRECT('1.CropDatabase'!$C$3),6,0)</f>
        <v>#N/A</v>
      </c>
      <c r="F6" s="3"/>
      <c r="H6" s="63" t="e">
        <f ca="1">VLOOKUP(N6,INDIRECT('1.CropDatabase'!$C$3),16,0)*R6</f>
        <v>#N/A</v>
      </c>
      <c r="I6" s="63" t="e">
        <f ca="1">VLOOKUP(N6,INDIRECT('1.CropDatabase'!$C$3),15,0)*R6</f>
        <v>#N/A</v>
      </c>
      <c r="J6" s="54" t="e">
        <f ca="1">B6+VLOOKUP(N6,INDIRECT('1.CropDatabase'!$C$3),12,0)</f>
        <v>#N/A</v>
      </c>
      <c r="K6" s="63" t="e">
        <f ca="1">B6+VLOOKUP(P6,INDIRECT('1.CropDatabase'!$C$3),12,0)+VLOOKUP(P6,INDIRECT('1.CropDatabase'!$C$3),13,0)</f>
        <v>#N/A</v>
      </c>
      <c r="L6" s="61" t="e">
        <f ca="1">VLOOKUP($N6,INDIRECT('1.CropDatabase'!$C$3),33,0)</f>
        <v>#N/A</v>
      </c>
      <c r="M6" s="33" t="e">
        <f ca="1">R6*VLOOKUP($N6,INDIRECT('1.CropDatabase'!$C$3),35,0)</f>
        <v>#N/A</v>
      </c>
      <c r="O6" s="73" t="s">
        <v>46</v>
      </c>
      <c r="Q6" s="73" t="s">
        <v>49</v>
      </c>
      <c r="S6" s="73" t="s">
        <v>47</v>
      </c>
      <c r="T6" s="74" t="e">
        <f ca="1">E6</f>
        <v>#N/A</v>
      </c>
      <c r="U6" s="75" t="s">
        <v>52</v>
      </c>
      <c r="V6" s="76" t="e">
        <f ca="1">K6</f>
        <v>#N/A</v>
      </c>
    </row>
    <row r="7" spans="1:23" x14ac:dyDescent="0.2">
      <c r="A7" s="2"/>
      <c r="B7" s="108"/>
      <c r="C7" s="53" t="e">
        <f ca="1">R7*VLOOKUP(N7,INDIRECT('1.CropDatabase'!$C$3),8,0)</f>
        <v>#N/A</v>
      </c>
      <c r="D7" s="54" t="e">
        <f ca="1">IF(VLOOKUP(N7,INDIRECT('1.CropDatabase'!$C$3),9,0)="DS","DS",R7*VLOOKUP(N7,INDIRECT('1.CropDatabase'!$C$3),9,0))</f>
        <v>#N/A</v>
      </c>
      <c r="E7" s="74" t="e">
        <f ca="1">B7+VLOOKUP(N7,INDIRECT('1.CropDatabase'!$C$3),6,0)</f>
        <v>#N/A</v>
      </c>
      <c r="F7" s="3"/>
      <c r="H7" s="63" t="e">
        <f ca="1">VLOOKUP(N7,INDIRECT('1.CropDatabase'!$C$3),16,0)*R7</f>
        <v>#N/A</v>
      </c>
      <c r="I7" s="63" t="e">
        <f ca="1">VLOOKUP(N7,INDIRECT('1.CropDatabase'!$C$3),15,0)*R7</f>
        <v>#N/A</v>
      </c>
      <c r="J7" s="54" t="e">
        <f ca="1">B7+VLOOKUP(N7,INDIRECT('1.CropDatabase'!$C$3),12,0)</f>
        <v>#N/A</v>
      </c>
      <c r="K7" s="63" t="e">
        <f ca="1">B7+VLOOKUP(P7,INDIRECT('1.CropDatabase'!$C$3),12,0)+VLOOKUP(P7,INDIRECT('1.CropDatabase'!$C$3),13,0)</f>
        <v>#N/A</v>
      </c>
      <c r="L7" s="61" t="e">
        <f ca="1">VLOOKUP($N7,INDIRECT('1.CropDatabase'!$C$3),33,0)</f>
        <v>#N/A</v>
      </c>
      <c r="M7" s="33" t="e">
        <f ca="1">R7*VLOOKUP($N7,INDIRECT('1.CropDatabase'!$C$3),35,0)</f>
        <v>#N/A</v>
      </c>
      <c r="O7" s="73" t="s">
        <v>46</v>
      </c>
      <c r="Q7" s="73" t="s">
        <v>49</v>
      </c>
      <c r="S7" s="73" t="s">
        <v>47</v>
      </c>
      <c r="T7" s="74" t="e">
        <f t="shared" ref="T7:T70" ca="1" si="0">E7</f>
        <v>#N/A</v>
      </c>
      <c r="U7" s="75" t="s">
        <v>52</v>
      </c>
      <c r="V7" s="76" t="e">
        <f t="shared" ref="V7:V70" ca="1" si="1">K7</f>
        <v>#N/A</v>
      </c>
    </row>
    <row r="8" spans="1:23" x14ac:dyDescent="0.2">
      <c r="A8" s="2"/>
      <c r="B8" s="108"/>
      <c r="C8" s="53" t="e">
        <f ca="1">R8*VLOOKUP(N8,INDIRECT('1.CropDatabase'!$C$3),8,0)</f>
        <v>#N/A</v>
      </c>
      <c r="D8" s="54" t="e">
        <f ca="1">IF(VLOOKUP(N8,INDIRECT('1.CropDatabase'!$C$3),9,0)="DS","DS",R8*VLOOKUP(N8,INDIRECT('1.CropDatabase'!$C$3),9,0))</f>
        <v>#N/A</v>
      </c>
      <c r="E8" s="74" t="e">
        <f ca="1">B8+VLOOKUP(N8,INDIRECT('1.CropDatabase'!$C$3),6,0)</f>
        <v>#N/A</v>
      </c>
      <c r="F8" s="3"/>
      <c r="H8" s="63" t="e">
        <f ca="1">VLOOKUP(N8,INDIRECT('1.CropDatabase'!$C$3),16,0)*R8</f>
        <v>#N/A</v>
      </c>
      <c r="I8" s="63" t="e">
        <f ca="1">VLOOKUP(N8,INDIRECT('1.CropDatabase'!$C$3),15,0)*R8</f>
        <v>#N/A</v>
      </c>
      <c r="J8" s="54" t="e">
        <f ca="1">B8+VLOOKUP(N8,INDIRECT('1.CropDatabase'!$C$3),12,0)</f>
        <v>#N/A</v>
      </c>
      <c r="K8" s="63" t="e">
        <f ca="1">B8+VLOOKUP(P8,INDIRECT('1.CropDatabase'!$C$3),12,0)+VLOOKUP(P8,INDIRECT('1.CropDatabase'!$C$3),13,0)</f>
        <v>#N/A</v>
      </c>
      <c r="L8" s="61" t="e">
        <f ca="1">VLOOKUP($N8,INDIRECT('1.CropDatabase'!$C$3),33,0)</f>
        <v>#N/A</v>
      </c>
      <c r="M8" s="33" t="e">
        <f ca="1">R8*VLOOKUP($N8,INDIRECT('1.CropDatabase'!$C$3),35,0)</f>
        <v>#N/A</v>
      </c>
      <c r="O8" s="73" t="s">
        <v>46</v>
      </c>
      <c r="Q8" s="73" t="s">
        <v>49</v>
      </c>
      <c r="S8" s="73" t="s">
        <v>47</v>
      </c>
      <c r="T8" s="74" t="e">
        <f t="shared" ca="1" si="0"/>
        <v>#N/A</v>
      </c>
      <c r="U8" s="75" t="s">
        <v>52</v>
      </c>
      <c r="V8" s="76" t="e">
        <f t="shared" ca="1" si="1"/>
        <v>#N/A</v>
      </c>
    </row>
    <row r="9" spans="1:23" x14ac:dyDescent="0.2">
      <c r="A9" s="2"/>
      <c r="B9" s="108"/>
      <c r="C9" s="53" t="e">
        <f ca="1">R9*VLOOKUP(N9,INDIRECT('1.CropDatabase'!$C$3),8,0)</f>
        <v>#N/A</v>
      </c>
      <c r="D9" s="54" t="e">
        <f ca="1">IF(VLOOKUP(N9,INDIRECT('1.CropDatabase'!$C$3),9,0)="DS","DS",R9*VLOOKUP(N9,INDIRECT('1.CropDatabase'!$C$3),9,0))</f>
        <v>#N/A</v>
      </c>
      <c r="E9" s="74" t="e">
        <f ca="1">B9+VLOOKUP(N9,INDIRECT('1.CropDatabase'!$C$3),6,0)</f>
        <v>#N/A</v>
      </c>
      <c r="F9" s="3"/>
      <c r="H9" s="63" t="e">
        <f ca="1">VLOOKUP(N9,INDIRECT('1.CropDatabase'!$C$3),16,0)*R9</f>
        <v>#N/A</v>
      </c>
      <c r="I9" s="63" t="e">
        <f ca="1">VLOOKUP(N9,INDIRECT('1.CropDatabase'!$C$3),15,0)*R9</f>
        <v>#N/A</v>
      </c>
      <c r="J9" s="54" t="e">
        <f ca="1">B9+VLOOKUP(N9,INDIRECT('1.CropDatabase'!$C$3),12,0)</f>
        <v>#N/A</v>
      </c>
      <c r="K9" s="63" t="e">
        <f ca="1">B9+VLOOKUP(P9,INDIRECT('1.CropDatabase'!$C$3),12,0)+VLOOKUP(P9,INDIRECT('1.CropDatabase'!$C$3),13,0)</f>
        <v>#N/A</v>
      </c>
      <c r="L9" s="61" t="e">
        <f ca="1">VLOOKUP($N9,INDIRECT('1.CropDatabase'!$C$3),33,0)</f>
        <v>#N/A</v>
      </c>
      <c r="M9" s="33" t="e">
        <f ca="1">R9*VLOOKUP($N9,INDIRECT('1.CropDatabase'!$C$3),35,0)</f>
        <v>#N/A</v>
      </c>
      <c r="O9" s="73" t="s">
        <v>46</v>
      </c>
      <c r="Q9" s="73" t="s">
        <v>49</v>
      </c>
      <c r="S9" s="73" t="s">
        <v>47</v>
      </c>
      <c r="T9" s="74" t="e">
        <f t="shared" ca="1" si="0"/>
        <v>#N/A</v>
      </c>
      <c r="U9" s="75" t="s">
        <v>52</v>
      </c>
      <c r="V9" s="76" t="e">
        <f t="shared" ca="1" si="1"/>
        <v>#N/A</v>
      </c>
    </row>
    <row r="10" spans="1:23" x14ac:dyDescent="0.2">
      <c r="A10" s="2"/>
      <c r="B10" s="108"/>
      <c r="C10" s="53" t="e">
        <f ca="1">R10*VLOOKUP(N10,INDIRECT('1.CropDatabase'!$C$3),8,0)</f>
        <v>#N/A</v>
      </c>
      <c r="D10" s="54" t="e">
        <f ca="1">IF(VLOOKUP(N10,INDIRECT('1.CropDatabase'!$C$3),9,0)="DS","DS",R10*VLOOKUP(N10,INDIRECT('1.CropDatabase'!$C$3),9,0))</f>
        <v>#N/A</v>
      </c>
      <c r="E10" s="74" t="e">
        <f ca="1">B10+VLOOKUP(N10,INDIRECT('1.CropDatabase'!$C$3),6,0)</f>
        <v>#N/A</v>
      </c>
      <c r="F10" s="3"/>
      <c r="H10" s="63" t="e">
        <f ca="1">VLOOKUP(N10,INDIRECT('1.CropDatabase'!$C$3),16,0)*R10</f>
        <v>#N/A</v>
      </c>
      <c r="I10" s="63" t="e">
        <f ca="1">VLOOKUP(N10,INDIRECT('1.CropDatabase'!$C$3),15,0)*R10</f>
        <v>#N/A</v>
      </c>
      <c r="J10" s="54" t="e">
        <f ca="1">B10+VLOOKUP(N10,INDIRECT('1.CropDatabase'!$C$3),12,0)</f>
        <v>#N/A</v>
      </c>
      <c r="K10" s="63" t="e">
        <f ca="1">B10+VLOOKUP(P10,INDIRECT('1.CropDatabase'!$C$3),12,0)+VLOOKUP(P10,INDIRECT('1.CropDatabase'!$C$3),13,0)</f>
        <v>#N/A</v>
      </c>
      <c r="L10" s="61" t="e">
        <f ca="1">VLOOKUP($N10,INDIRECT('1.CropDatabase'!$C$3),33,0)</f>
        <v>#N/A</v>
      </c>
      <c r="M10" s="33" t="e">
        <f ca="1">R10*VLOOKUP($N10,INDIRECT('1.CropDatabase'!$C$3),35,0)</f>
        <v>#N/A</v>
      </c>
      <c r="O10" s="73" t="s">
        <v>46</v>
      </c>
      <c r="Q10" s="73" t="s">
        <v>49</v>
      </c>
      <c r="S10" s="73" t="s">
        <v>47</v>
      </c>
      <c r="T10" s="74" t="e">
        <f t="shared" ca="1" si="0"/>
        <v>#N/A</v>
      </c>
      <c r="U10" s="75" t="s">
        <v>52</v>
      </c>
      <c r="V10" s="76" t="e">
        <f t="shared" ca="1" si="1"/>
        <v>#N/A</v>
      </c>
    </row>
    <row r="11" spans="1:23" x14ac:dyDescent="0.2">
      <c r="A11" s="2"/>
      <c r="B11" s="108"/>
      <c r="C11" s="53" t="e">
        <f ca="1">R11*VLOOKUP(N11,INDIRECT('1.CropDatabase'!$C$3),8,0)</f>
        <v>#N/A</v>
      </c>
      <c r="D11" s="54" t="e">
        <f ca="1">IF(VLOOKUP(N11,INDIRECT('1.CropDatabase'!$C$3),9,0)="DS","DS",R11*VLOOKUP(N11,INDIRECT('1.CropDatabase'!$C$3),9,0))</f>
        <v>#N/A</v>
      </c>
      <c r="E11" s="74" t="e">
        <f ca="1">B11+VLOOKUP(N11,INDIRECT('1.CropDatabase'!$C$3),6,0)</f>
        <v>#N/A</v>
      </c>
      <c r="F11" s="3"/>
      <c r="H11" s="63" t="e">
        <f ca="1">VLOOKUP(N11,INDIRECT('1.CropDatabase'!$C$3),16,0)*R11</f>
        <v>#N/A</v>
      </c>
      <c r="I11" s="63" t="e">
        <f ca="1">VLOOKUP(N11,INDIRECT('1.CropDatabase'!$C$3),15,0)*R11</f>
        <v>#N/A</v>
      </c>
      <c r="J11" s="54" t="e">
        <f ca="1">B11+VLOOKUP(N11,INDIRECT('1.CropDatabase'!$C$3),12,0)</f>
        <v>#N/A</v>
      </c>
      <c r="K11" s="63" t="e">
        <f ca="1">B11+VLOOKUP(P11,INDIRECT('1.CropDatabase'!$C$3),12,0)+VLOOKUP(P11,INDIRECT('1.CropDatabase'!$C$3),13,0)</f>
        <v>#N/A</v>
      </c>
      <c r="L11" s="61" t="e">
        <f ca="1">VLOOKUP($N11,INDIRECT('1.CropDatabase'!$C$3),33,0)</f>
        <v>#N/A</v>
      </c>
      <c r="M11" s="33" t="e">
        <f ca="1">R11*VLOOKUP($N11,INDIRECT('1.CropDatabase'!$C$3),35,0)</f>
        <v>#N/A</v>
      </c>
      <c r="O11" s="73" t="s">
        <v>46</v>
      </c>
      <c r="Q11" s="73" t="s">
        <v>49</v>
      </c>
      <c r="S11" s="73" t="s">
        <v>47</v>
      </c>
      <c r="T11" s="74" t="e">
        <f t="shared" ca="1" si="0"/>
        <v>#N/A</v>
      </c>
      <c r="U11" s="75" t="s">
        <v>52</v>
      </c>
      <c r="V11" s="76" t="e">
        <f t="shared" ca="1" si="1"/>
        <v>#N/A</v>
      </c>
    </row>
    <row r="12" spans="1:23" x14ac:dyDescent="0.2">
      <c r="A12" s="2"/>
      <c r="B12" s="108"/>
      <c r="C12" s="53" t="e">
        <f ca="1">R12*VLOOKUP(N12,INDIRECT('1.CropDatabase'!$C$3),8,0)</f>
        <v>#N/A</v>
      </c>
      <c r="D12" s="54" t="e">
        <f ca="1">IF(VLOOKUP(N12,INDIRECT('1.CropDatabase'!$C$3),9,0)="DS","DS",R12*VLOOKUP(N12,INDIRECT('1.CropDatabase'!$C$3),9,0))</f>
        <v>#N/A</v>
      </c>
      <c r="E12" s="74" t="e">
        <f ca="1">B12+VLOOKUP(N12,INDIRECT('1.CropDatabase'!$C$3),6,0)</f>
        <v>#N/A</v>
      </c>
      <c r="F12" s="3"/>
      <c r="H12" s="63" t="e">
        <f ca="1">VLOOKUP(N12,INDIRECT('1.CropDatabase'!$C$3),16,0)*R12</f>
        <v>#N/A</v>
      </c>
      <c r="I12" s="63" t="e">
        <f ca="1">VLOOKUP(N12,INDIRECT('1.CropDatabase'!$C$3),15,0)*R12</f>
        <v>#N/A</v>
      </c>
      <c r="J12" s="54" t="e">
        <f ca="1">B12+VLOOKUP(N12,INDIRECT('1.CropDatabase'!$C$3),12,0)</f>
        <v>#N/A</v>
      </c>
      <c r="K12" s="63" t="e">
        <f ca="1">B12+VLOOKUP(P12,INDIRECT('1.CropDatabase'!$C$3),12,0)+VLOOKUP(P12,INDIRECT('1.CropDatabase'!$C$3),13,0)</f>
        <v>#N/A</v>
      </c>
      <c r="L12" s="61" t="e">
        <f ca="1">VLOOKUP($N12,INDIRECT('1.CropDatabase'!$C$3),33,0)</f>
        <v>#N/A</v>
      </c>
      <c r="M12" s="33" t="e">
        <f ca="1">R12*VLOOKUP($N12,INDIRECT('1.CropDatabase'!$C$3),35,0)</f>
        <v>#N/A</v>
      </c>
      <c r="O12" s="73" t="s">
        <v>46</v>
      </c>
      <c r="Q12" s="73" t="s">
        <v>49</v>
      </c>
      <c r="S12" s="73" t="s">
        <v>47</v>
      </c>
      <c r="T12" s="74" t="e">
        <f t="shared" ca="1" si="0"/>
        <v>#N/A</v>
      </c>
      <c r="U12" s="75" t="s">
        <v>52</v>
      </c>
      <c r="V12" s="76" t="e">
        <f t="shared" ca="1" si="1"/>
        <v>#N/A</v>
      </c>
    </row>
    <row r="13" spans="1:23" x14ac:dyDescent="0.2">
      <c r="A13" s="2"/>
      <c r="B13" s="108"/>
      <c r="C13" s="53" t="e">
        <f ca="1">R13*VLOOKUP(N13,INDIRECT('1.CropDatabase'!$C$3),8,0)</f>
        <v>#N/A</v>
      </c>
      <c r="D13" s="54" t="e">
        <f ca="1">IF(VLOOKUP(N13,INDIRECT('1.CropDatabase'!$C$3),9,0)="DS","DS",R13*VLOOKUP(N13,INDIRECT('1.CropDatabase'!$C$3),9,0))</f>
        <v>#N/A</v>
      </c>
      <c r="E13" s="74" t="e">
        <f ca="1">B13+VLOOKUP(N13,INDIRECT('1.CropDatabase'!$C$3),6,0)</f>
        <v>#N/A</v>
      </c>
      <c r="F13" s="3"/>
      <c r="H13" s="63" t="e">
        <f ca="1">VLOOKUP(N13,INDIRECT('1.CropDatabase'!$C$3),16,0)*R13</f>
        <v>#N/A</v>
      </c>
      <c r="I13" s="63" t="e">
        <f ca="1">VLOOKUP(N13,INDIRECT('1.CropDatabase'!$C$3),15,0)*R13</f>
        <v>#N/A</v>
      </c>
      <c r="J13" s="54" t="e">
        <f ca="1">B13+VLOOKUP(N13,INDIRECT('1.CropDatabase'!$C$3),12,0)</f>
        <v>#N/A</v>
      </c>
      <c r="K13" s="63" t="e">
        <f ca="1">B13+VLOOKUP(P13,INDIRECT('1.CropDatabase'!$C$3),12,0)+VLOOKUP(P13,INDIRECT('1.CropDatabase'!$C$3),13,0)</f>
        <v>#N/A</v>
      </c>
      <c r="L13" s="61" t="e">
        <f ca="1">VLOOKUP($N13,INDIRECT('1.CropDatabase'!$C$3),33,0)</f>
        <v>#N/A</v>
      </c>
      <c r="M13" s="33" t="e">
        <f ca="1">R13*VLOOKUP($N13,INDIRECT('1.CropDatabase'!$C$3),35,0)</f>
        <v>#N/A</v>
      </c>
      <c r="O13" s="73" t="s">
        <v>46</v>
      </c>
      <c r="Q13" s="73" t="s">
        <v>49</v>
      </c>
      <c r="S13" s="73" t="s">
        <v>47</v>
      </c>
      <c r="T13" s="74" t="e">
        <f t="shared" ca="1" si="0"/>
        <v>#N/A</v>
      </c>
      <c r="U13" s="75" t="s">
        <v>52</v>
      </c>
      <c r="V13" s="76" t="e">
        <f t="shared" ca="1" si="1"/>
        <v>#N/A</v>
      </c>
      <c r="W13" s="65"/>
    </row>
    <row r="14" spans="1:23" x14ac:dyDescent="0.2">
      <c r="A14" s="2"/>
      <c r="B14" s="108"/>
      <c r="C14" s="53" t="e">
        <f ca="1">R14*VLOOKUP(N14,INDIRECT('1.CropDatabase'!$C$3),8,0)</f>
        <v>#N/A</v>
      </c>
      <c r="D14" s="54" t="e">
        <f ca="1">IF(VLOOKUP(N14,INDIRECT('1.CropDatabase'!$C$3),9,0)="DS","DS",R14*VLOOKUP(N14,INDIRECT('1.CropDatabase'!$C$3),9,0))</f>
        <v>#N/A</v>
      </c>
      <c r="E14" s="74" t="e">
        <f ca="1">B14+VLOOKUP(N14,INDIRECT('1.CropDatabase'!$C$3),6,0)</f>
        <v>#N/A</v>
      </c>
      <c r="F14" s="3"/>
      <c r="H14" s="63" t="e">
        <f ca="1">VLOOKUP(N14,INDIRECT('1.CropDatabase'!$C$3),16,0)*R14</f>
        <v>#N/A</v>
      </c>
      <c r="I14" s="63" t="e">
        <f ca="1">VLOOKUP(N14,INDIRECT('1.CropDatabase'!$C$3),15,0)*R14</f>
        <v>#N/A</v>
      </c>
      <c r="J14" s="54" t="e">
        <f ca="1">B14+VLOOKUP(N14,INDIRECT('1.CropDatabase'!$C$3),12,0)</f>
        <v>#N/A</v>
      </c>
      <c r="K14" s="63" t="e">
        <f ca="1">B14+VLOOKUP(P14,INDIRECT('1.CropDatabase'!$C$3),12,0)+VLOOKUP(P14,INDIRECT('1.CropDatabase'!$C$3),13,0)</f>
        <v>#N/A</v>
      </c>
      <c r="L14" s="61" t="e">
        <f ca="1">VLOOKUP($N14,INDIRECT('1.CropDatabase'!$C$3),33,0)</f>
        <v>#N/A</v>
      </c>
      <c r="M14" s="33" t="e">
        <f ca="1">R14*VLOOKUP($N14,INDIRECT('1.CropDatabase'!$C$3),35,0)</f>
        <v>#N/A</v>
      </c>
      <c r="O14" s="73" t="s">
        <v>46</v>
      </c>
      <c r="Q14" s="73" t="s">
        <v>49</v>
      </c>
      <c r="S14" s="73" t="s">
        <v>47</v>
      </c>
      <c r="T14" s="74" t="e">
        <f t="shared" ca="1" si="0"/>
        <v>#N/A</v>
      </c>
      <c r="U14" s="75" t="s">
        <v>52</v>
      </c>
      <c r="V14" s="76" t="e">
        <f t="shared" ca="1" si="1"/>
        <v>#N/A</v>
      </c>
    </row>
    <row r="15" spans="1:23" x14ac:dyDescent="0.2">
      <c r="A15" s="2"/>
      <c r="B15" s="108"/>
      <c r="C15" s="53" t="e">
        <f ca="1">R15*VLOOKUP(N15,INDIRECT('1.CropDatabase'!$C$3),8,0)</f>
        <v>#N/A</v>
      </c>
      <c r="D15" s="54" t="e">
        <f ca="1">IF(VLOOKUP(N15,INDIRECT('1.CropDatabase'!$C$3),9,0)="DS","DS",R15*VLOOKUP(N15,INDIRECT('1.CropDatabase'!$C$3),9,0))</f>
        <v>#N/A</v>
      </c>
      <c r="E15" s="74" t="e">
        <f ca="1">B15+VLOOKUP(N15,INDIRECT('1.CropDatabase'!$C$3),6,0)</f>
        <v>#N/A</v>
      </c>
      <c r="F15" s="3"/>
      <c r="H15" s="63" t="e">
        <f ca="1">VLOOKUP(N15,INDIRECT('1.CropDatabase'!$C$3),16,0)*R15</f>
        <v>#N/A</v>
      </c>
      <c r="I15" s="63" t="e">
        <f ca="1">VLOOKUP(N15,INDIRECT('1.CropDatabase'!$C$3),15,0)*R15</f>
        <v>#N/A</v>
      </c>
      <c r="J15" s="54" t="e">
        <f ca="1">B15+VLOOKUP(N15,INDIRECT('1.CropDatabase'!$C$3),12,0)</f>
        <v>#N/A</v>
      </c>
      <c r="K15" s="63" t="e">
        <f ca="1">B15+VLOOKUP(P15,INDIRECT('1.CropDatabase'!$C$3),12,0)+VLOOKUP(P15,INDIRECT('1.CropDatabase'!$C$3),13,0)</f>
        <v>#N/A</v>
      </c>
      <c r="L15" s="61" t="e">
        <f ca="1">VLOOKUP($N15,INDIRECT('1.CropDatabase'!$C$3),33,0)</f>
        <v>#N/A</v>
      </c>
      <c r="M15" s="33" t="e">
        <f ca="1">R15*VLOOKUP($N15,INDIRECT('1.CropDatabase'!$C$3),35,0)</f>
        <v>#N/A</v>
      </c>
      <c r="O15" s="73" t="s">
        <v>46</v>
      </c>
      <c r="Q15" s="73" t="s">
        <v>49</v>
      </c>
      <c r="S15" s="73" t="s">
        <v>47</v>
      </c>
      <c r="T15" s="74" t="e">
        <f t="shared" ca="1" si="0"/>
        <v>#N/A</v>
      </c>
      <c r="U15" s="75" t="s">
        <v>52</v>
      </c>
      <c r="V15" s="76" t="e">
        <f t="shared" ca="1" si="1"/>
        <v>#N/A</v>
      </c>
    </row>
    <row r="16" spans="1:23" x14ac:dyDescent="0.2">
      <c r="A16" s="2"/>
      <c r="B16" s="108"/>
      <c r="C16" s="53" t="e">
        <f ca="1">R16*VLOOKUP(N16,INDIRECT('1.CropDatabase'!$C$3),8,0)</f>
        <v>#N/A</v>
      </c>
      <c r="D16" s="54" t="e">
        <f ca="1">IF(VLOOKUP(N16,INDIRECT('1.CropDatabase'!$C$3),9,0)="DS","DS",R16*VLOOKUP(N16,INDIRECT('1.CropDatabase'!$C$3),9,0))</f>
        <v>#N/A</v>
      </c>
      <c r="E16" s="74" t="e">
        <f ca="1">B16+VLOOKUP(N16,INDIRECT('1.CropDatabase'!$C$3),6,0)</f>
        <v>#N/A</v>
      </c>
      <c r="F16" s="3"/>
      <c r="H16" s="63" t="e">
        <f ca="1">VLOOKUP(N16,INDIRECT('1.CropDatabase'!$C$3),16,0)*R16</f>
        <v>#N/A</v>
      </c>
      <c r="I16" s="63" t="e">
        <f ca="1">VLOOKUP(N16,INDIRECT('1.CropDatabase'!$C$3),15,0)*R16</f>
        <v>#N/A</v>
      </c>
      <c r="J16" s="54" t="e">
        <f ca="1">B16+VLOOKUP(N16,INDIRECT('1.CropDatabase'!$C$3),12,0)</f>
        <v>#N/A</v>
      </c>
      <c r="K16" s="63" t="e">
        <f ca="1">B16+VLOOKUP(P16,INDIRECT('1.CropDatabase'!$C$3),12,0)+VLOOKUP(P16,INDIRECT('1.CropDatabase'!$C$3),13,0)</f>
        <v>#N/A</v>
      </c>
      <c r="L16" s="61" t="e">
        <f ca="1">VLOOKUP($N16,INDIRECT('1.CropDatabase'!$C$3),33,0)</f>
        <v>#N/A</v>
      </c>
      <c r="M16" s="33" t="e">
        <f ca="1">R16*VLOOKUP($N16,INDIRECT('1.CropDatabase'!$C$3),35,0)</f>
        <v>#N/A</v>
      </c>
      <c r="O16" s="73" t="s">
        <v>46</v>
      </c>
      <c r="Q16" s="73" t="s">
        <v>49</v>
      </c>
      <c r="S16" s="73" t="s">
        <v>47</v>
      </c>
      <c r="T16" s="74" t="e">
        <f t="shared" ca="1" si="0"/>
        <v>#N/A</v>
      </c>
      <c r="U16" s="75" t="s">
        <v>52</v>
      </c>
      <c r="V16" s="76" t="e">
        <f t="shared" ca="1" si="1"/>
        <v>#N/A</v>
      </c>
    </row>
    <row r="17" spans="1:22" x14ac:dyDescent="0.2">
      <c r="A17" s="2"/>
      <c r="B17" s="108"/>
      <c r="C17" s="53" t="e">
        <f ca="1">R17*VLOOKUP(N17,INDIRECT('1.CropDatabase'!$C$3),8,0)</f>
        <v>#N/A</v>
      </c>
      <c r="D17" s="54" t="e">
        <f ca="1">IF(VLOOKUP(N17,INDIRECT('1.CropDatabase'!$C$3),9,0)="DS","DS",R17*VLOOKUP(N17,INDIRECT('1.CropDatabase'!$C$3),9,0))</f>
        <v>#N/A</v>
      </c>
      <c r="E17" s="74" t="e">
        <f ca="1">B17+VLOOKUP(N17,INDIRECT('1.CropDatabase'!$C$3),6,0)</f>
        <v>#N/A</v>
      </c>
      <c r="F17" s="3"/>
      <c r="H17" s="63" t="e">
        <f ca="1">VLOOKUP(N17,INDIRECT('1.CropDatabase'!$C$3),16,0)*R17</f>
        <v>#N/A</v>
      </c>
      <c r="I17" s="63" t="e">
        <f ca="1">VLOOKUP(N17,INDIRECT('1.CropDatabase'!$C$3),15,0)*R17</f>
        <v>#N/A</v>
      </c>
      <c r="J17" s="54" t="e">
        <f ca="1">B17+VLOOKUP(N17,INDIRECT('1.CropDatabase'!$C$3),12,0)</f>
        <v>#N/A</v>
      </c>
      <c r="K17" s="63" t="e">
        <f ca="1">B17+VLOOKUP(P17,INDIRECT('1.CropDatabase'!$C$3),12,0)+VLOOKUP(P17,INDIRECT('1.CropDatabase'!$C$3),13,0)</f>
        <v>#N/A</v>
      </c>
      <c r="L17" s="61" t="e">
        <f ca="1">VLOOKUP($N17,INDIRECT('1.CropDatabase'!$C$3),33,0)</f>
        <v>#N/A</v>
      </c>
      <c r="M17" s="33" t="e">
        <f ca="1">R17*VLOOKUP($N17,INDIRECT('1.CropDatabase'!$C$3),35,0)</f>
        <v>#N/A</v>
      </c>
      <c r="O17" s="73" t="s">
        <v>46</v>
      </c>
      <c r="Q17" s="73" t="s">
        <v>49</v>
      </c>
      <c r="S17" s="73" t="s">
        <v>47</v>
      </c>
      <c r="T17" s="74" t="e">
        <f t="shared" ca="1" si="0"/>
        <v>#N/A</v>
      </c>
      <c r="U17" s="75" t="s">
        <v>52</v>
      </c>
      <c r="V17" s="76" t="e">
        <f t="shared" ca="1" si="1"/>
        <v>#N/A</v>
      </c>
    </row>
    <row r="18" spans="1:22" x14ac:dyDescent="0.2">
      <c r="A18" s="2"/>
      <c r="B18" s="108"/>
      <c r="C18" s="53" t="e">
        <f ca="1">R18*VLOOKUP(N18,INDIRECT('1.CropDatabase'!$C$3),8,0)</f>
        <v>#N/A</v>
      </c>
      <c r="D18" s="54" t="e">
        <f ca="1">IF(VLOOKUP(N18,INDIRECT('1.CropDatabase'!$C$3),9,0)="DS","DS",R18*VLOOKUP(N18,INDIRECT('1.CropDatabase'!$C$3),9,0))</f>
        <v>#N/A</v>
      </c>
      <c r="E18" s="74" t="e">
        <f ca="1">B18+VLOOKUP(N18,INDIRECT('1.CropDatabase'!$C$3),6,0)</f>
        <v>#N/A</v>
      </c>
      <c r="F18" s="3"/>
      <c r="H18" s="63" t="e">
        <f ca="1">VLOOKUP(N18,INDIRECT('1.CropDatabase'!$C$3),16,0)*R18</f>
        <v>#N/A</v>
      </c>
      <c r="I18" s="63" t="e">
        <f ca="1">VLOOKUP(N18,INDIRECT('1.CropDatabase'!$C$3),15,0)*R18</f>
        <v>#N/A</v>
      </c>
      <c r="J18" s="54" t="e">
        <f ca="1">B18+VLOOKUP(N18,INDIRECT('1.CropDatabase'!$C$3),12,0)</f>
        <v>#N/A</v>
      </c>
      <c r="K18" s="63" t="e">
        <f ca="1">B18+VLOOKUP(P18,INDIRECT('1.CropDatabase'!$C$3),12,0)+VLOOKUP(P18,INDIRECT('1.CropDatabase'!$C$3),13,0)</f>
        <v>#N/A</v>
      </c>
      <c r="L18" s="61" t="e">
        <f ca="1">VLOOKUP($N18,INDIRECT('1.CropDatabase'!$C$3),33,0)</f>
        <v>#N/A</v>
      </c>
      <c r="M18" s="33" t="e">
        <f ca="1">R18*VLOOKUP($N18,INDIRECT('1.CropDatabase'!$C$3),35,0)</f>
        <v>#N/A</v>
      </c>
      <c r="O18" s="73" t="s">
        <v>46</v>
      </c>
      <c r="Q18" s="73" t="s">
        <v>49</v>
      </c>
      <c r="S18" s="73" t="s">
        <v>47</v>
      </c>
      <c r="T18" s="74" t="e">
        <f t="shared" ca="1" si="0"/>
        <v>#N/A</v>
      </c>
      <c r="U18" s="75" t="s">
        <v>52</v>
      </c>
      <c r="V18" s="76" t="e">
        <f t="shared" ca="1" si="1"/>
        <v>#N/A</v>
      </c>
    </row>
    <row r="19" spans="1:22" x14ac:dyDescent="0.2">
      <c r="A19" s="2"/>
      <c r="B19" s="108"/>
      <c r="C19" s="53" t="e">
        <f ca="1">R19*VLOOKUP(N19,INDIRECT('1.CropDatabase'!$C$3),8,0)</f>
        <v>#N/A</v>
      </c>
      <c r="D19" s="54" t="e">
        <f ca="1">IF(VLOOKUP(N19,INDIRECT('1.CropDatabase'!$C$3),9,0)="DS","DS",R19*VLOOKUP(N19,INDIRECT('1.CropDatabase'!$C$3),9,0))</f>
        <v>#N/A</v>
      </c>
      <c r="E19" s="74" t="e">
        <f ca="1">B19+VLOOKUP(N19,INDIRECT('1.CropDatabase'!$C$3),6,0)</f>
        <v>#N/A</v>
      </c>
      <c r="F19" s="3"/>
      <c r="H19" s="63" t="e">
        <f ca="1">VLOOKUP(N19,INDIRECT('1.CropDatabase'!$C$3),16,0)*R19</f>
        <v>#N/A</v>
      </c>
      <c r="I19" s="63" t="e">
        <f ca="1">VLOOKUP(N19,INDIRECT('1.CropDatabase'!$C$3),15,0)*R19</f>
        <v>#N/A</v>
      </c>
      <c r="J19" s="54" t="e">
        <f ca="1">B19+VLOOKUP(N19,INDIRECT('1.CropDatabase'!$C$3),12,0)</f>
        <v>#N/A</v>
      </c>
      <c r="K19" s="63" t="e">
        <f ca="1">B19+VLOOKUP(P19,INDIRECT('1.CropDatabase'!$C$3),12,0)+VLOOKUP(P19,INDIRECT('1.CropDatabase'!$C$3),13,0)</f>
        <v>#N/A</v>
      </c>
      <c r="L19" s="61" t="e">
        <f ca="1">VLOOKUP($N19,INDIRECT('1.CropDatabase'!$C$3),33,0)</f>
        <v>#N/A</v>
      </c>
      <c r="M19" s="33" t="e">
        <f ca="1">R19*VLOOKUP($N19,INDIRECT('1.CropDatabase'!$C$3),35,0)</f>
        <v>#N/A</v>
      </c>
      <c r="O19" s="73" t="s">
        <v>46</v>
      </c>
      <c r="Q19" s="73" t="s">
        <v>49</v>
      </c>
      <c r="S19" s="73" t="s">
        <v>47</v>
      </c>
      <c r="T19" s="74" t="e">
        <f t="shared" ca="1" si="0"/>
        <v>#N/A</v>
      </c>
      <c r="U19" s="75" t="s">
        <v>52</v>
      </c>
      <c r="V19" s="76" t="e">
        <f t="shared" ca="1" si="1"/>
        <v>#N/A</v>
      </c>
    </row>
    <row r="20" spans="1:22" x14ac:dyDescent="0.2">
      <c r="A20" s="2"/>
      <c r="B20" s="108"/>
      <c r="C20" s="53" t="e">
        <f ca="1">R20*VLOOKUP(N20,INDIRECT('1.CropDatabase'!$C$3),8,0)</f>
        <v>#N/A</v>
      </c>
      <c r="D20" s="54" t="e">
        <f ca="1">IF(VLOOKUP(N20,INDIRECT('1.CropDatabase'!$C$3),9,0)="DS","DS",R20*VLOOKUP(N20,INDIRECT('1.CropDatabase'!$C$3),9,0))</f>
        <v>#N/A</v>
      </c>
      <c r="E20" s="74" t="e">
        <f ca="1">B20+VLOOKUP(N20,INDIRECT('1.CropDatabase'!$C$3),6,0)</f>
        <v>#N/A</v>
      </c>
      <c r="F20" s="3"/>
      <c r="H20" s="63" t="e">
        <f ca="1">VLOOKUP(N20,INDIRECT('1.CropDatabase'!$C$3),16,0)*R20</f>
        <v>#N/A</v>
      </c>
      <c r="I20" s="63" t="e">
        <f ca="1">VLOOKUP(N20,INDIRECT('1.CropDatabase'!$C$3),15,0)*R20</f>
        <v>#N/A</v>
      </c>
      <c r="J20" s="54" t="e">
        <f ca="1">B20+VLOOKUP(N20,INDIRECT('1.CropDatabase'!$C$3),12,0)</f>
        <v>#N/A</v>
      </c>
      <c r="K20" s="63" t="e">
        <f ca="1">B20+VLOOKUP(P20,INDIRECT('1.CropDatabase'!$C$3),12,0)+VLOOKUP(P20,INDIRECT('1.CropDatabase'!$C$3),13,0)</f>
        <v>#N/A</v>
      </c>
      <c r="L20" s="61" t="e">
        <f ca="1">VLOOKUP($N20,INDIRECT('1.CropDatabase'!$C$3),33,0)</f>
        <v>#N/A</v>
      </c>
      <c r="M20" s="33" t="e">
        <f ca="1">R20*VLOOKUP($N20,INDIRECT('1.CropDatabase'!$C$3),35,0)</f>
        <v>#N/A</v>
      </c>
      <c r="O20" s="73" t="s">
        <v>46</v>
      </c>
      <c r="Q20" s="73" t="s">
        <v>49</v>
      </c>
      <c r="S20" s="73" t="s">
        <v>47</v>
      </c>
      <c r="T20" s="74" t="e">
        <f t="shared" ca="1" si="0"/>
        <v>#N/A</v>
      </c>
      <c r="U20" s="75" t="s">
        <v>52</v>
      </c>
      <c r="V20" s="76" t="e">
        <f t="shared" ca="1" si="1"/>
        <v>#N/A</v>
      </c>
    </row>
    <row r="21" spans="1:22" x14ac:dyDescent="0.2">
      <c r="A21" s="2"/>
      <c r="B21" s="108"/>
      <c r="C21" s="53" t="e">
        <f ca="1">R21*VLOOKUP(N21,INDIRECT('1.CropDatabase'!$C$3),8,0)</f>
        <v>#N/A</v>
      </c>
      <c r="D21" s="54" t="e">
        <f ca="1">IF(VLOOKUP(N21,INDIRECT('1.CropDatabase'!$C$3),9,0)="DS","DS",R21*VLOOKUP(N21,INDIRECT('1.CropDatabase'!$C$3),9,0))</f>
        <v>#N/A</v>
      </c>
      <c r="E21" s="74" t="e">
        <f ca="1">B21+VLOOKUP(N21,INDIRECT('1.CropDatabase'!$C$3),6,0)</f>
        <v>#N/A</v>
      </c>
      <c r="F21" s="3"/>
      <c r="H21" s="63" t="e">
        <f ca="1">VLOOKUP(N21,INDIRECT('1.CropDatabase'!$C$3),16,0)*R21</f>
        <v>#N/A</v>
      </c>
      <c r="I21" s="63" t="e">
        <f ca="1">VLOOKUP(N21,INDIRECT('1.CropDatabase'!$C$3),15,0)*R21</f>
        <v>#N/A</v>
      </c>
      <c r="J21" s="54" t="e">
        <f ca="1">B21+VLOOKUP(N21,INDIRECT('1.CropDatabase'!$C$3),12,0)</f>
        <v>#N/A</v>
      </c>
      <c r="K21" s="63" t="e">
        <f ca="1">B21+VLOOKUP(P21,INDIRECT('1.CropDatabase'!$C$3),12,0)+VLOOKUP(P21,INDIRECT('1.CropDatabase'!$C$3),13,0)</f>
        <v>#N/A</v>
      </c>
      <c r="L21" s="61" t="e">
        <f ca="1">VLOOKUP($N21,INDIRECT('1.CropDatabase'!$C$3),33,0)</f>
        <v>#N/A</v>
      </c>
      <c r="M21" s="33" t="e">
        <f ca="1">R21*VLOOKUP($N21,INDIRECT('1.CropDatabase'!$C$3),35,0)</f>
        <v>#N/A</v>
      </c>
      <c r="O21" s="73" t="s">
        <v>46</v>
      </c>
      <c r="Q21" s="73" t="s">
        <v>49</v>
      </c>
      <c r="S21" s="73" t="s">
        <v>47</v>
      </c>
      <c r="T21" s="74" t="e">
        <f t="shared" ca="1" si="0"/>
        <v>#N/A</v>
      </c>
      <c r="U21" s="75" t="s">
        <v>52</v>
      </c>
      <c r="V21" s="76" t="e">
        <f t="shared" ca="1" si="1"/>
        <v>#N/A</v>
      </c>
    </row>
    <row r="22" spans="1:22" x14ac:dyDescent="0.2">
      <c r="A22" s="2"/>
      <c r="B22" s="108"/>
      <c r="C22" s="53" t="e">
        <f ca="1">R22*VLOOKUP(N22,INDIRECT('1.CropDatabase'!$C$3),8,0)</f>
        <v>#N/A</v>
      </c>
      <c r="D22" s="54" t="e">
        <f ca="1">IF(VLOOKUP(N22,INDIRECT('1.CropDatabase'!$C$3),9,0)="DS","DS",R22*VLOOKUP(N22,INDIRECT('1.CropDatabase'!$C$3),9,0))</f>
        <v>#N/A</v>
      </c>
      <c r="E22" s="74" t="e">
        <f ca="1">B22+VLOOKUP(N22,INDIRECT('1.CropDatabase'!$C$3),6,0)</f>
        <v>#N/A</v>
      </c>
      <c r="F22" s="3"/>
      <c r="H22" s="63" t="e">
        <f ca="1">VLOOKUP(N22,INDIRECT('1.CropDatabase'!$C$3),16,0)*R22</f>
        <v>#N/A</v>
      </c>
      <c r="I22" s="63" t="e">
        <f ca="1">VLOOKUP(N22,INDIRECT('1.CropDatabase'!$C$3),15,0)*R22</f>
        <v>#N/A</v>
      </c>
      <c r="J22" s="54" t="e">
        <f ca="1">B22+VLOOKUP(N22,INDIRECT('1.CropDatabase'!$C$3),12,0)</f>
        <v>#N/A</v>
      </c>
      <c r="K22" s="63" t="e">
        <f ca="1">B22+VLOOKUP(P22,INDIRECT('1.CropDatabase'!$C$3),12,0)+VLOOKUP(P22,INDIRECT('1.CropDatabase'!$C$3),13,0)</f>
        <v>#N/A</v>
      </c>
      <c r="L22" s="61" t="e">
        <f ca="1">VLOOKUP($N22,INDIRECT('1.CropDatabase'!$C$3),33,0)</f>
        <v>#N/A</v>
      </c>
      <c r="M22" s="33" t="e">
        <f ca="1">R22*VLOOKUP($N22,INDIRECT('1.CropDatabase'!$C$3),35,0)</f>
        <v>#N/A</v>
      </c>
      <c r="O22" s="73" t="s">
        <v>46</v>
      </c>
      <c r="Q22" s="73" t="s">
        <v>49</v>
      </c>
      <c r="S22" s="73" t="s">
        <v>47</v>
      </c>
      <c r="T22" s="74" t="e">
        <f t="shared" ca="1" si="0"/>
        <v>#N/A</v>
      </c>
      <c r="U22" s="75" t="s">
        <v>52</v>
      </c>
      <c r="V22" s="76" t="e">
        <f t="shared" ca="1" si="1"/>
        <v>#N/A</v>
      </c>
    </row>
    <row r="23" spans="1:22" x14ac:dyDescent="0.2">
      <c r="A23" s="2"/>
      <c r="B23" s="108"/>
      <c r="C23" s="53" t="e">
        <f ca="1">R23*VLOOKUP(N23,INDIRECT('1.CropDatabase'!$C$3),8,0)</f>
        <v>#N/A</v>
      </c>
      <c r="D23" s="54" t="e">
        <f ca="1">IF(VLOOKUP(N23,INDIRECT('1.CropDatabase'!$C$3),9,0)="DS","DS",R23*VLOOKUP(N23,INDIRECT('1.CropDatabase'!$C$3),9,0))</f>
        <v>#N/A</v>
      </c>
      <c r="E23" s="74" t="e">
        <f ca="1">B23+VLOOKUP(N23,INDIRECT('1.CropDatabase'!$C$3),6,0)</f>
        <v>#N/A</v>
      </c>
      <c r="F23" s="3"/>
      <c r="H23" s="63" t="e">
        <f ca="1">VLOOKUP(N23,INDIRECT('1.CropDatabase'!$C$3),16,0)*R23</f>
        <v>#N/A</v>
      </c>
      <c r="I23" s="63" t="e">
        <f ca="1">VLOOKUP(N23,INDIRECT('1.CropDatabase'!$C$3),15,0)*R23</f>
        <v>#N/A</v>
      </c>
      <c r="J23" s="54" t="e">
        <f ca="1">B23+VLOOKUP(N23,INDIRECT('1.CropDatabase'!$C$3),12,0)</f>
        <v>#N/A</v>
      </c>
      <c r="K23" s="63" t="e">
        <f ca="1">B23+VLOOKUP(P23,INDIRECT('1.CropDatabase'!$C$3),12,0)+VLOOKUP(P23,INDIRECT('1.CropDatabase'!$C$3),13,0)</f>
        <v>#N/A</v>
      </c>
      <c r="L23" s="61" t="e">
        <f ca="1">VLOOKUP($N23,INDIRECT('1.CropDatabase'!$C$3),33,0)</f>
        <v>#N/A</v>
      </c>
      <c r="M23" s="33" t="e">
        <f ca="1">R23*VLOOKUP($N23,INDIRECT('1.CropDatabase'!$C$3),35,0)</f>
        <v>#N/A</v>
      </c>
      <c r="O23" s="73" t="s">
        <v>46</v>
      </c>
      <c r="Q23" s="73" t="s">
        <v>49</v>
      </c>
      <c r="S23" s="73" t="s">
        <v>47</v>
      </c>
      <c r="T23" s="74" t="e">
        <f t="shared" ca="1" si="0"/>
        <v>#N/A</v>
      </c>
      <c r="U23" s="75" t="s">
        <v>52</v>
      </c>
      <c r="V23" s="76" t="e">
        <f t="shared" ca="1" si="1"/>
        <v>#N/A</v>
      </c>
    </row>
    <row r="24" spans="1:22" x14ac:dyDescent="0.2">
      <c r="A24" s="2"/>
      <c r="B24" s="108"/>
      <c r="C24" s="53" t="e">
        <f ca="1">R24*VLOOKUP(N24,INDIRECT('1.CropDatabase'!$C$3),8,0)</f>
        <v>#N/A</v>
      </c>
      <c r="D24" s="54" t="e">
        <f ca="1">IF(VLOOKUP(N24,INDIRECT('1.CropDatabase'!$C$3),9,0)="DS","DS",R24*VLOOKUP(N24,INDIRECT('1.CropDatabase'!$C$3),9,0))</f>
        <v>#N/A</v>
      </c>
      <c r="E24" s="74" t="e">
        <f ca="1">B24+VLOOKUP(N24,INDIRECT('1.CropDatabase'!$C$3),6,0)</f>
        <v>#N/A</v>
      </c>
      <c r="F24" s="3"/>
      <c r="H24" s="63" t="e">
        <f ca="1">VLOOKUP(N24,INDIRECT('1.CropDatabase'!$C$3),16,0)*R24</f>
        <v>#N/A</v>
      </c>
      <c r="I24" s="63" t="e">
        <f ca="1">VLOOKUP(N24,INDIRECT('1.CropDatabase'!$C$3),15,0)*R24</f>
        <v>#N/A</v>
      </c>
      <c r="J24" s="54" t="e">
        <f ca="1">B24+VLOOKUP(N24,INDIRECT('1.CropDatabase'!$C$3),12,0)</f>
        <v>#N/A</v>
      </c>
      <c r="K24" s="63" t="e">
        <f ca="1">B24+VLOOKUP(P24,INDIRECT('1.CropDatabase'!$C$3),12,0)+VLOOKUP(P24,INDIRECT('1.CropDatabase'!$C$3),13,0)</f>
        <v>#N/A</v>
      </c>
      <c r="L24" s="61" t="e">
        <f ca="1">VLOOKUP($N24,INDIRECT('1.CropDatabase'!$C$3),33,0)</f>
        <v>#N/A</v>
      </c>
      <c r="M24" s="33" t="e">
        <f ca="1">R24*VLOOKUP($N24,INDIRECT('1.CropDatabase'!$C$3),35,0)</f>
        <v>#N/A</v>
      </c>
      <c r="O24" s="73" t="s">
        <v>46</v>
      </c>
      <c r="Q24" s="73" t="s">
        <v>49</v>
      </c>
      <c r="S24" s="73" t="s">
        <v>47</v>
      </c>
      <c r="T24" s="74" t="e">
        <f t="shared" ca="1" si="0"/>
        <v>#N/A</v>
      </c>
      <c r="U24" s="75" t="s">
        <v>52</v>
      </c>
      <c r="V24" s="76" t="e">
        <f t="shared" ca="1" si="1"/>
        <v>#N/A</v>
      </c>
    </row>
    <row r="25" spans="1:22" x14ac:dyDescent="0.2">
      <c r="A25" s="2"/>
      <c r="B25" s="108"/>
      <c r="C25" s="53" t="e">
        <f ca="1">R25*VLOOKUP(N25,INDIRECT('1.CropDatabase'!$C$3),8,0)</f>
        <v>#N/A</v>
      </c>
      <c r="D25" s="54" t="e">
        <f ca="1">IF(VLOOKUP(N25,INDIRECT('1.CropDatabase'!$C$3),9,0)="DS","DS",R25*VLOOKUP(N25,INDIRECT('1.CropDatabase'!$C$3),9,0))</f>
        <v>#N/A</v>
      </c>
      <c r="E25" s="74" t="e">
        <f ca="1">B25+VLOOKUP(N25,INDIRECT('1.CropDatabase'!$C$3),6,0)</f>
        <v>#N/A</v>
      </c>
      <c r="F25" s="3"/>
      <c r="H25" s="63" t="e">
        <f ca="1">VLOOKUP(N25,INDIRECT('1.CropDatabase'!$C$3),16,0)*R25</f>
        <v>#N/A</v>
      </c>
      <c r="I25" s="63" t="e">
        <f ca="1">VLOOKUP(N25,INDIRECT('1.CropDatabase'!$C$3),15,0)*R25</f>
        <v>#N/A</v>
      </c>
      <c r="J25" s="54" t="e">
        <f ca="1">B25+VLOOKUP(N25,INDIRECT('1.CropDatabase'!$C$3),12,0)</f>
        <v>#N/A</v>
      </c>
      <c r="K25" s="63" t="e">
        <f ca="1">B25+VLOOKUP(P25,INDIRECT('1.CropDatabase'!$C$3),12,0)+VLOOKUP(P25,INDIRECT('1.CropDatabase'!$C$3),13,0)</f>
        <v>#N/A</v>
      </c>
      <c r="L25" s="61" t="e">
        <f ca="1">VLOOKUP($N25,INDIRECT('1.CropDatabase'!$C$3),33,0)</f>
        <v>#N/A</v>
      </c>
      <c r="M25" s="33" t="e">
        <f ca="1">R25*VLOOKUP($N25,INDIRECT('1.CropDatabase'!$C$3),35,0)</f>
        <v>#N/A</v>
      </c>
      <c r="O25" s="73" t="s">
        <v>46</v>
      </c>
      <c r="Q25" s="73" t="s">
        <v>49</v>
      </c>
      <c r="S25" s="73" t="s">
        <v>47</v>
      </c>
      <c r="T25" s="74" t="e">
        <f t="shared" ca="1" si="0"/>
        <v>#N/A</v>
      </c>
      <c r="U25" s="75" t="s">
        <v>52</v>
      </c>
      <c r="V25" s="76" t="e">
        <f t="shared" ca="1" si="1"/>
        <v>#N/A</v>
      </c>
    </row>
    <row r="26" spans="1:22" x14ac:dyDescent="0.2">
      <c r="A26" s="2"/>
      <c r="B26" s="108"/>
      <c r="C26" s="53" t="e">
        <f ca="1">R26*VLOOKUP(N26,INDIRECT('1.CropDatabase'!$C$3),8,0)</f>
        <v>#N/A</v>
      </c>
      <c r="D26" s="54" t="e">
        <f ca="1">IF(VLOOKUP(N26,INDIRECT('1.CropDatabase'!$C$3),9,0)="DS","DS",R26*VLOOKUP(N26,INDIRECT('1.CropDatabase'!$C$3),9,0))</f>
        <v>#N/A</v>
      </c>
      <c r="E26" s="74" t="e">
        <f ca="1">B26+VLOOKUP(N26,INDIRECT('1.CropDatabase'!$C$3),6,0)</f>
        <v>#N/A</v>
      </c>
      <c r="F26" s="3"/>
      <c r="H26" s="63" t="e">
        <f ca="1">VLOOKUP(N26,INDIRECT('1.CropDatabase'!$C$3),16,0)*R26</f>
        <v>#N/A</v>
      </c>
      <c r="I26" s="63" t="e">
        <f ca="1">VLOOKUP(N26,INDIRECT('1.CropDatabase'!$C$3),15,0)*R26</f>
        <v>#N/A</v>
      </c>
      <c r="J26" s="54" t="e">
        <f ca="1">B26+VLOOKUP(N26,INDIRECT('1.CropDatabase'!$C$3),12,0)</f>
        <v>#N/A</v>
      </c>
      <c r="K26" s="63" t="e">
        <f ca="1">B26+VLOOKUP(P26,INDIRECT('1.CropDatabase'!$C$3),12,0)+VLOOKUP(P26,INDIRECT('1.CropDatabase'!$C$3),13,0)</f>
        <v>#N/A</v>
      </c>
      <c r="L26" s="61" t="e">
        <f ca="1">VLOOKUP($N26,INDIRECT('1.CropDatabase'!$C$3),33,0)</f>
        <v>#N/A</v>
      </c>
      <c r="M26" s="33" t="e">
        <f ca="1">R26*VLOOKUP($N26,INDIRECT('1.CropDatabase'!$C$3),35,0)</f>
        <v>#N/A</v>
      </c>
      <c r="O26" s="73" t="s">
        <v>46</v>
      </c>
      <c r="Q26" s="73" t="s">
        <v>49</v>
      </c>
      <c r="S26" s="73" t="s">
        <v>47</v>
      </c>
      <c r="T26" s="74" t="e">
        <f t="shared" ca="1" si="0"/>
        <v>#N/A</v>
      </c>
      <c r="U26" s="75" t="s">
        <v>52</v>
      </c>
      <c r="V26" s="76" t="e">
        <f t="shared" ca="1" si="1"/>
        <v>#N/A</v>
      </c>
    </row>
    <row r="27" spans="1:22" x14ac:dyDescent="0.2">
      <c r="A27" s="2"/>
      <c r="B27" s="108"/>
      <c r="C27" s="53" t="e">
        <f ca="1">R27*VLOOKUP(N27,INDIRECT('1.CropDatabase'!$C$3),8,0)</f>
        <v>#N/A</v>
      </c>
      <c r="D27" s="54" t="e">
        <f ca="1">IF(VLOOKUP(N27,INDIRECT('1.CropDatabase'!$C$3),9,0)="DS","DS",R27*VLOOKUP(N27,INDIRECT('1.CropDatabase'!$C$3),9,0))</f>
        <v>#N/A</v>
      </c>
      <c r="E27" s="74" t="e">
        <f ca="1">B27+VLOOKUP(N27,INDIRECT('1.CropDatabase'!$C$3),6,0)</f>
        <v>#N/A</v>
      </c>
      <c r="F27" s="3"/>
      <c r="H27" s="63" t="e">
        <f ca="1">VLOOKUP(N27,INDIRECT('1.CropDatabase'!$C$3),16,0)*R27</f>
        <v>#N/A</v>
      </c>
      <c r="I27" s="63" t="e">
        <f ca="1">VLOOKUP(N27,INDIRECT('1.CropDatabase'!$C$3),15,0)*R27</f>
        <v>#N/A</v>
      </c>
      <c r="J27" s="54" t="e">
        <f ca="1">B27+VLOOKUP(N27,INDIRECT('1.CropDatabase'!$C$3),12,0)</f>
        <v>#N/A</v>
      </c>
      <c r="K27" s="63" t="e">
        <f ca="1">B27+VLOOKUP(P27,INDIRECT('1.CropDatabase'!$C$3),12,0)+VLOOKUP(P27,INDIRECT('1.CropDatabase'!$C$3),13,0)</f>
        <v>#N/A</v>
      </c>
      <c r="L27" s="61" t="e">
        <f ca="1">VLOOKUP($N27,INDIRECT('1.CropDatabase'!$C$3),33,0)</f>
        <v>#N/A</v>
      </c>
      <c r="M27" s="33" t="e">
        <f ca="1">R27*VLOOKUP($N27,INDIRECT('1.CropDatabase'!$C$3),35,0)</f>
        <v>#N/A</v>
      </c>
      <c r="O27" s="73" t="s">
        <v>46</v>
      </c>
      <c r="Q27" s="73" t="s">
        <v>49</v>
      </c>
      <c r="S27" s="73" t="s">
        <v>47</v>
      </c>
      <c r="T27" s="74" t="e">
        <f t="shared" ca="1" si="0"/>
        <v>#N/A</v>
      </c>
      <c r="U27" s="75" t="s">
        <v>52</v>
      </c>
      <c r="V27" s="76" t="e">
        <f t="shared" ca="1" si="1"/>
        <v>#N/A</v>
      </c>
    </row>
    <row r="28" spans="1:22" x14ac:dyDescent="0.2">
      <c r="A28" s="2"/>
      <c r="B28" s="108"/>
      <c r="C28" s="53" t="e">
        <f ca="1">R28*VLOOKUP(N28,INDIRECT('1.CropDatabase'!$C$3),8,0)</f>
        <v>#N/A</v>
      </c>
      <c r="D28" s="54" t="e">
        <f ca="1">IF(VLOOKUP(N28,INDIRECT('1.CropDatabase'!$C$3),9,0)="DS","DS",R28*VLOOKUP(N28,INDIRECT('1.CropDatabase'!$C$3),9,0))</f>
        <v>#N/A</v>
      </c>
      <c r="E28" s="74" t="e">
        <f ca="1">B28+VLOOKUP(N28,INDIRECT('1.CropDatabase'!$C$3),6,0)</f>
        <v>#N/A</v>
      </c>
      <c r="F28" s="3"/>
      <c r="H28" s="63" t="e">
        <f ca="1">VLOOKUP(N28,INDIRECT('1.CropDatabase'!$C$3),16,0)*R28</f>
        <v>#N/A</v>
      </c>
      <c r="I28" s="63" t="e">
        <f ca="1">VLOOKUP(N28,INDIRECT('1.CropDatabase'!$C$3),15,0)*R28</f>
        <v>#N/A</v>
      </c>
      <c r="J28" s="54" t="e">
        <f ca="1">B28+VLOOKUP(N28,INDIRECT('1.CropDatabase'!$C$3),12,0)</f>
        <v>#N/A</v>
      </c>
      <c r="K28" s="63" t="e">
        <f ca="1">B28+VLOOKUP(P28,INDIRECT('1.CropDatabase'!$C$3),12,0)+VLOOKUP(P28,INDIRECT('1.CropDatabase'!$C$3),13,0)</f>
        <v>#N/A</v>
      </c>
      <c r="L28" s="61" t="e">
        <f ca="1">VLOOKUP($N28,INDIRECT('1.CropDatabase'!$C$3),33,0)</f>
        <v>#N/A</v>
      </c>
      <c r="M28" s="33" t="e">
        <f ca="1">R28*VLOOKUP($N28,INDIRECT('1.CropDatabase'!$C$3),35,0)</f>
        <v>#N/A</v>
      </c>
      <c r="O28" s="73" t="s">
        <v>46</v>
      </c>
      <c r="Q28" s="73" t="s">
        <v>49</v>
      </c>
      <c r="S28" s="73" t="s">
        <v>47</v>
      </c>
      <c r="T28" s="74" t="e">
        <f t="shared" ca="1" si="0"/>
        <v>#N/A</v>
      </c>
      <c r="U28" s="75" t="s">
        <v>52</v>
      </c>
      <c r="V28" s="76" t="e">
        <f t="shared" ca="1" si="1"/>
        <v>#N/A</v>
      </c>
    </row>
    <row r="29" spans="1:22" x14ac:dyDescent="0.2">
      <c r="A29" s="2"/>
      <c r="B29" s="108"/>
      <c r="C29" s="53" t="e">
        <f ca="1">R29*VLOOKUP(N29,INDIRECT('1.CropDatabase'!$C$3),8,0)</f>
        <v>#N/A</v>
      </c>
      <c r="D29" s="54" t="e">
        <f ca="1">IF(VLOOKUP(N29,INDIRECT('1.CropDatabase'!$C$3),9,0)="DS","DS",R29*VLOOKUP(N29,INDIRECT('1.CropDatabase'!$C$3),9,0))</f>
        <v>#N/A</v>
      </c>
      <c r="E29" s="74" t="e">
        <f ca="1">B29+VLOOKUP(N29,INDIRECT('1.CropDatabase'!$C$3),6,0)</f>
        <v>#N/A</v>
      </c>
      <c r="F29" s="3"/>
      <c r="H29" s="63" t="e">
        <f ca="1">VLOOKUP(N29,INDIRECT('1.CropDatabase'!$C$3),16,0)*R29</f>
        <v>#N/A</v>
      </c>
      <c r="I29" s="63" t="e">
        <f ca="1">VLOOKUP(N29,INDIRECT('1.CropDatabase'!$C$3),15,0)*R29</f>
        <v>#N/A</v>
      </c>
      <c r="J29" s="54" t="e">
        <f ca="1">B29+VLOOKUP(N29,INDIRECT('1.CropDatabase'!$C$3),12,0)</f>
        <v>#N/A</v>
      </c>
      <c r="K29" s="63" t="e">
        <f ca="1">B29+VLOOKUP(P29,INDIRECT('1.CropDatabase'!$C$3),12,0)+VLOOKUP(P29,INDIRECT('1.CropDatabase'!$C$3),13,0)</f>
        <v>#N/A</v>
      </c>
      <c r="L29" s="61" t="e">
        <f ca="1">VLOOKUP($N29,INDIRECT('1.CropDatabase'!$C$3),33,0)</f>
        <v>#N/A</v>
      </c>
      <c r="M29" s="33" t="e">
        <f ca="1">R29*VLOOKUP($N29,INDIRECT('1.CropDatabase'!$C$3),35,0)</f>
        <v>#N/A</v>
      </c>
      <c r="O29" s="73" t="s">
        <v>46</v>
      </c>
      <c r="Q29" s="73" t="s">
        <v>49</v>
      </c>
      <c r="S29" s="73" t="s">
        <v>47</v>
      </c>
      <c r="T29" s="74" t="e">
        <f t="shared" ca="1" si="0"/>
        <v>#N/A</v>
      </c>
      <c r="U29" s="75" t="s">
        <v>52</v>
      </c>
      <c r="V29" s="76" t="e">
        <f t="shared" ca="1" si="1"/>
        <v>#N/A</v>
      </c>
    </row>
    <row r="30" spans="1:22" x14ac:dyDescent="0.2">
      <c r="A30" s="2"/>
      <c r="B30" s="108"/>
      <c r="C30" s="53" t="e">
        <f ca="1">R30*VLOOKUP(N30,INDIRECT('1.CropDatabase'!$C$3),8,0)</f>
        <v>#N/A</v>
      </c>
      <c r="D30" s="54" t="e">
        <f ca="1">IF(VLOOKUP(N30,INDIRECT('1.CropDatabase'!$C$3),9,0)="DS","DS",R30*VLOOKUP(N30,INDIRECT('1.CropDatabase'!$C$3),9,0))</f>
        <v>#N/A</v>
      </c>
      <c r="E30" s="74" t="e">
        <f ca="1">B30+VLOOKUP(N30,INDIRECT('1.CropDatabase'!$C$3),6,0)</f>
        <v>#N/A</v>
      </c>
      <c r="F30" s="3"/>
      <c r="H30" s="63" t="e">
        <f ca="1">VLOOKUP(N30,INDIRECT('1.CropDatabase'!$C$3),16,0)*R30</f>
        <v>#N/A</v>
      </c>
      <c r="I30" s="63" t="e">
        <f ca="1">VLOOKUP(N30,INDIRECT('1.CropDatabase'!$C$3),15,0)*R30</f>
        <v>#N/A</v>
      </c>
      <c r="J30" s="54" t="e">
        <f ca="1">B30+VLOOKUP(N30,INDIRECT('1.CropDatabase'!$C$3),12,0)</f>
        <v>#N/A</v>
      </c>
      <c r="K30" s="63" t="e">
        <f ca="1">B30+VLOOKUP(P30,INDIRECT('1.CropDatabase'!$C$3),12,0)+VLOOKUP(P30,INDIRECT('1.CropDatabase'!$C$3),13,0)</f>
        <v>#N/A</v>
      </c>
      <c r="L30" s="61" t="e">
        <f ca="1">VLOOKUP($N30,INDIRECT('1.CropDatabase'!$C$3),33,0)</f>
        <v>#N/A</v>
      </c>
      <c r="M30" s="33" t="e">
        <f ca="1">R30*VLOOKUP($N30,INDIRECT('1.CropDatabase'!$C$3),35,0)</f>
        <v>#N/A</v>
      </c>
      <c r="O30" s="73" t="s">
        <v>46</v>
      </c>
      <c r="Q30" s="73" t="s">
        <v>49</v>
      </c>
      <c r="S30" s="73" t="s">
        <v>47</v>
      </c>
      <c r="T30" s="74" t="e">
        <f t="shared" ca="1" si="0"/>
        <v>#N/A</v>
      </c>
      <c r="U30" s="75" t="s">
        <v>52</v>
      </c>
      <c r="V30" s="76" t="e">
        <f t="shared" ca="1" si="1"/>
        <v>#N/A</v>
      </c>
    </row>
    <row r="31" spans="1:22" x14ac:dyDescent="0.2">
      <c r="A31" s="2"/>
      <c r="B31" s="108"/>
      <c r="C31" s="53" t="e">
        <f ca="1">R31*VLOOKUP(N31,INDIRECT('1.CropDatabase'!$C$3),8,0)</f>
        <v>#N/A</v>
      </c>
      <c r="D31" s="54" t="e">
        <f ca="1">IF(VLOOKUP(N31,INDIRECT('1.CropDatabase'!$C$3),9,0)="DS","DS",R31*VLOOKUP(N31,INDIRECT('1.CropDatabase'!$C$3),9,0))</f>
        <v>#N/A</v>
      </c>
      <c r="E31" s="74" t="e">
        <f ca="1">B31+VLOOKUP(N31,INDIRECT('1.CropDatabase'!$C$3),6,0)</f>
        <v>#N/A</v>
      </c>
      <c r="F31" s="3"/>
      <c r="H31" s="63" t="e">
        <f ca="1">VLOOKUP(N31,INDIRECT('1.CropDatabase'!$C$3),16,0)*R31</f>
        <v>#N/A</v>
      </c>
      <c r="I31" s="63" t="e">
        <f ca="1">VLOOKUP(N31,INDIRECT('1.CropDatabase'!$C$3),15,0)*R31</f>
        <v>#N/A</v>
      </c>
      <c r="J31" s="54" t="e">
        <f ca="1">B31+VLOOKUP(N31,INDIRECT('1.CropDatabase'!$C$3),12,0)</f>
        <v>#N/A</v>
      </c>
      <c r="K31" s="63" t="e">
        <f ca="1">B31+VLOOKUP(P31,INDIRECT('1.CropDatabase'!$C$3),12,0)+VLOOKUP(P31,INDIRECT('1.CropDatabase'!$C$3),13,0)</f>
        <v>#N/A</v>
      </c>
      <c r="L31" s="61" t="e">
        <f ca="1">VLOOKUP($N31,INDIRECT('1.CropDatabase'!$C$3),33,0)</f>
        <v>#N/A</v>
      </c>
      <c r="M31" s="33" t="e">
        <f ca="1">R31*VLOOKUP($N31,INDIRECT('1.CropDatabase'!$C$3),35,0)</f>
        <v>#N/A</v>
      </c>
      <c r="O31" s="73" t="s">
        <v>46</v>
      </c>
      <c r="Q31" s="73" t="s">
        <v>49</v>
      </c>
      <c r="S31" s="73" t="s">
        <v>47</v>
      </c>
      <c r="T31" s="74" t="e">
        <f t="shared" ca="1" si="0"/>
        <v>#N/A</v>
      </c>
      <c r="U31" s="75" t="s">
        <v>52</v>
      </c>
      <c r="V31" s="76" t="e">
        <f t="shared" ca="1" si="1"/>
        <v>#N/A</v>
      </c>
    </row>
    <row r="32" spans="1:22" x14ac:dyDescent="0.2">
      <c r="A32" s="2"/>
      <c r="B32" s="108"/>
      <c r="C32" s="53" t="e">
        <f ca="1">R32*VLOOKUP(N32,INDIRECT('1.CropDatabase'!$C$3),8,0)</f>
        <v>#N/A</v>
      </c>
      <c r="D32" s="54" t="e">
        <f ca="1">IF(VLOOKUP(N32,INDIRECT('1.CropDatabase'!$C$3),9,0)="DS","DS",R32*VLOOKUP(N32,INDIRECT('1.CropDatabase'!$C$3),9,0))</f>
        <v>#N/A</v>
      </c>
      <c r="E32" s="74" t="e">
        <f ca="1">B32+VLOOKUP(N32,INDIRECT('1.CropDatabase'!$C$3),6,0)</f>
        <v>#N/A</v>
      </c>
      <c r="F32" s="3"/>
      <c r="H32" s="63" t="e">
        <f ca="1">VLOOKUP(N32,INDIRECT('1.CropDatabase'!$C$3),16,0)*R32</f>
        <v>#N/A</v>
      </c>
      <c r="I32" s="63" t="e">
        <f ca="1">VLOOKUP(N32,INDIRECT('1.CropDatabase'!$C$3),15,0)*R32</f>
        <v>#N/A</v>
      </c>
      <c r="J32" s="54" t="e">
        <f ca="1">B32+VLOOKUP(N32,INDIRECT('1.CropDatabase'!$C$3),12,0)</f>
        <v>#N/A</v>
      </c>
      <c r="K32" s="63" t="e">
        <f ca="1">B32+VLOOKUP(P32,INDIRECT('1.CropDatabase'!$C$3),12,0)+VLOOKUP(P32,INDIRECT('1.CropDatabase'!$C$3),13,0)</f>
        <v>#N/A</v>
      </c>
      <c r="L32" s="61" t="e">
        <f ca="1">VLOOKUP($N32,INDIRECT('1.CropDatabase'!$C$3),33,0)</f>
        <v>#N/A</v>
      </c>
      <c r="M32" s="33" t="e">
        <f ca="1">R32*VLOOKUP($N32,INDIRECT('1.CropDatabase'!$C$3),35,0)</f>
        <v>#N/A</v>
      </c>
      <c r="O32" s="73" t="s">
        <v>46</v>
      </c>
      <c r="Q32" s="73" t="s">
        <v>49</v>
      </c>
      <c r="S32" s="73" t="s">
        <v>47</v>
      </c>
      <c r="T32" s="74" t="e">
        <f t="shared" ca="1" si="0"/>
        <v>#N/A</v>
      </c>
      <c r="U32" s="75" t="s">
        <v>52</v>
      </c>
      <c r="V32" s="76" t="e">
        <f t="shared" ca="1" si="1"/>
        <v>#N/A</v>
      </c>
    </row>
    <row r="33" spans="1:24" x14ac:dyDescent="0.2">
      <c r="A33" s="2"/>
      <c r="B33" s="108"/>
      <c r="C33" s="53" t="e">
        <f ca="1">R33*VLOOKUP(N33,INDIRECT('1.CropDatabase'!$C$3),8,0)</f>
        <v>#N/A</v>
      </c>
      <c r="D33" s="54" t="e">
        <f ca="1">IF(VLOOKUP(N33,INDIRECT('1.CropDatabase'!$C$3),9,0)="DS","DS",R33*VLOOKUP(N33,INDIRECT('1.CropDatabase'!$C$3),9,0))</f>
        <v>#N/A</v>
      </c>
      <c r="E33" s="74" t="e">
        <f ca="1">B33+VLOOKUP(N33,INDIRECT('1.CropDatabase'!$C$3),6,0)</f>
        <v>#N/A</v>
      </c>
      <c r="F33" s="3"/>
      <c r="H33" s="63" t="e">
        <f ca="1">VLOOKUP(N33,INDIRECT('1.CropDatabase'!$C$3),16,0)*R33</f>
        <v>#N/A</v>
      </c>
      <c r="I33" s="63" t="e">
        <f ca="1">VLOOKUP(N33,INDIRECT('1.CropDatabase'!$C$3),15,0)*R33</f>
        <v>#N/A</v>
      </c>
      <c r="J33" s="54" t="e">
        <f ca="1">B33+VLOOKUP(N33,INDIRECT('1.CropDatabase'!$C$3),12,0)</f>
        <v>#N/A</v>
      </c>
      <c r="K33" s="63" t="e">
        <f ca="1">B33+VLOOKUP(P33,INDIRECT('1.CropDatabase'!$C$3),12,0)+VLOOKUP(P33,INDIRECT('1.CropDatabase'!$C$3),13,0)</f>
        <v>#N/A</v>
      </c>
      <c r="L33" s="61" t="e">
        <f ca="1">VLOOKUP($N33,INDIRECT('1.CropDatabase'!$C$3),33,0)</f>
        <v>#N/A</v>
      </c>
      <c r="M33" s="33" t="e">
        <f ca="1">R33*VLOOKUP($N33,INDIRECT('1.CropDatabase'!$C$3),35,0)</f>
        <v>#N/A</v>
      </c>
      <c r="O33" s="73" t="s">
        <v>46</v>
      </c>
      <c r="Q33" s="73" t="s">
        <v>49</v>
      </c>
      <c r="S33" s="73" t="s">
        <v>47</v>
      </c>
      <c r="T33" s="74" t="e">
        <f t="shared" ca="1" si="0"/>
        <v>#N/A</v>
      </c>
      <c r="U33" s="75" t="s">
        <v>52</v>
      </c>
      <c r="V33" s="76" t="e">
        <f t="shared" ca="1" si="1"/>
        <v>#N/A</v>
      </c>
    </row>
    <row r="34" spans="1:24" x14ac:dyDescent="0.2">
      <c r="A34" s="2"/>
      <c r="B34" s="108"/>
      <c r="C34" s="53" t="e">
        <f ca="1">R34*VLOOKUP(N34,INDIRECT('1.CropDatabase'!$C$3),8,0)</f>
        <v>#N/A</v>
      </c>
      <c r="D34" s="54" t="e">
        <f ca="1">IF(VLOOKUP(N34,INDIRECT('1.CropDatabase'!$C$3),9,0)="DS","DS",R34*VLOOKUP(N34,INDIRECT('1.CropDatabase'!$C$3),9,0))</f>
        <v>#N/A</v>
      </c>
      <c r="E34" s="74" t="e">
        <f ca="1">B34+VLOOKUP(N34,INDIRECT('1.CropDatabase'!$C$3),6,0)</f>
        <v>#N/A</v>
      </c>
      <c r="F34" s="3"/>
      <c r="H34" s="63" t="e">
        <f ca="1">VLOOKUP(N34,INDIRECT('1.CropDatabase'!$C$3),16,0)*R34</f>
        <v>#N/A</v>
      </c>
      <c r="I34" s="63" t="e">
        <f ca="1">VLOOKUP(N34,INDIRECT('1.CropDatabase'!$C$3),15,0)*R34</f>
        <v>#N/A</v>
      </c>
      <c r="J34" s="54" t="e">
        <f ca="1">B34+VLOOKUP(N34,INDIRECT('1.CropDatabase'!$C$3),12,0)</f>
        <v>#N/A</v>
      </c>
      <c r="K34" s="63" t="e">
        <f ca="1">B34+VLOOKUP(P34,INDIRECT('1.CropDatabase'!$C$3),12,0)+VLOOKUP(P34,INDIRECT('1.CropDatabase'!$C$3),13,0)</f>
        <v>#N/A</v>
      </c>
      <c r="L34" s="61" t="e">
        <f ca="1">VLOOKUP($N34,INDIRECT('1.CropDatabase'!$C$3),33,0)</f>
        <v>#N/A</v>
      </c>
      <c r="M34" s="33" t="e">
        <f ca="1">R34*VLOOKUP($N34,INDIRECT('1.CropDatabase'!$C$3),35,0)</f>
        <v>#N/A</v>
      </c>
      <c r="O34" s="73" t="s">
        <v>46</v>
      </c>
      <c r="Q34" s="73" t="s">
        <v>49</v>
      </c>
      <c r="S34" s="73" t="s">
        <v>47</v>
      </c>
      <c r="T34" s="74" t="e">
        <f t="shared" ca="1" si="0"/>
        <v>#N/A</v>
      </c>
      <c r="U34" s="75" t="s">
        <v>52</v>
      </c>
      <c r="V34" s="76" t="e">
        <f t="shared" ca="1" si="1"/>
        <v>#N/A</v>
      </c>
    </row>
    <row r="35" spans="1:24" x14ac:dyDescent="0.2">
      <c r="A35" s="2"/>
      <c r="B35" s="108"/>
      <c r="C35" s="53" t="e">
        <f ca="1">R35*VLOOKUP(N35,INDIRECT('1.CropDatabase'!$C$3),8,0)</f>
        <v>#N/A</v>
      </c>
      <c r="D35" s="54" t="e">
        <f ca="1">IF(VLOOKUP(N35,INDIRECT('1.CropDatabase'!$C$3),9,0)="DS","DS",R35*VLOOKUP(N35,INDIRECT('1.CropDatabase'!$C$3),9,0))</f>
        <v>#N/A</v>
      </c>
      <c r="E35" s="74" t="e">
        <f ca="1">B35+VLOOKUP(N35,INDIRECT('1.CropDatabase'!$C$3),6,0)</f>
        <v>#N/A</v>
      </c>
      <c r="F35" s="3"/>
      <c r="H35" s="63" t="e">
        <f ca="1">VLOOKUP(N35,INDIRECT('1.CropDatabase'!$C$3),16,0)*R35</f>
        <v>#N/A</v>
      </c>
      <c r="I35" s="63" t="e">
        <f ca="1">VLOOKUP(N35,INDIRECT('1.CropDatabase'!$C$3),15,0)*R35</f>
        <v>#N/A</v>
      </c>
      <c r="J35" s="54" t="e">
        <f ca="1">B35+VLOOKUP(N35,INDIRECT('1.CropDatabase'!$C$3),12,0)</f>
        <v>#N/A</v>
      </c>
      <c r="K35" s="63" t="e">
        <f ca="1">B35+VLOOKUP(P35,INDIRECT('1.CropDatabase'!$C$3),12,0)+VLOOKUP(P35,INDIRECT('1.CropDatabase'!$C$3),13,0)</f>
        <v>#N/A</v>
      </c>
      <c r="L35" s="61" t="e">
        <f ca="1">VLOOKUP($N35,INDIRECT('1.CropDatabase'!$C$3),33,0)</f>
        <v>#N/A</v>
      </c>
      <c r="M35" s="33" t="e">
        <f ca="1">R35*VLOOKUP($N35,INDIRECT('1.CropDatabase'!$C$3),35,0)</f>
        <v>#N/A</v>
      </c>
      <c r="O35" s="73" t="s">
        <v>46</v>
      </c>
      <c r="Q35" s="73" t="s">
        <v>49</v>
      </c>
      <c r="S35" s="73" t="s">
        <v>47</v>
      </c>
      <c r="T35" s="74" t="e">
        <f t="shared" ca="1" si="0"/>
        <v>#N/A</v>
      </c>
      <c r="U35" s="75" t="s">
        <v>52</v>
      </c>
      <c r="V35" s="76" t="e">
        <f t="shared" ca="1" si="1"/>
        <v>#N/A</v>
      </c>
    </row>
    <row r="36" spans="1:24" x14ac:dyDescent="0.2">
      <c r="A36" s="2"/>
      <c r="B36" s="108"/>
      <c r="C36" s="53" t="e">
        <f ca="1">R36*VLOOKUP(N36,INDIRECT('1.CropDatabase'!$C$3),8,0)</f>
        <v>#N/A</v>
      </c>
      <c r="D36" s="54" t="e">
        <f ca="1">IF(VLOOKUP(N36,INDIRECT('1.CropDatabase'!$C$3),9,0)="DS","DS",R36*VLOOKUP(N36,INDIRECT('1.CropDatabase'!$C$3),9,0))</f>
        <v>#N/A</v>
      </c>
      <c r="E36" s="74" t="e">
        <f ca="1">B36+VLOOKUP(N36,INDIRECT('1.CropDatabase'!$C$3),6,0)</f>
        <v>#N/A</v>
      </c>
      <c r="F36" s="3"/>
      <c r="H36" s="63" t="e">
        <f ca="1">VLOOKUP(N36,INDIRECT('1.CropDatabase'!$C$3),16,0)*R36</f>
        <v>#N/A</v>
      </c>
      <c r="I36" s="63" t="e">
        <f ca="1">VLOOKUP(N36,INDIRECT('1.CropDatabase'!$C$3),15,0)*R36</f>
        <v>#N/A</v>
      </c>
      <c r="J36" s="54" t="e">
        <f ca="1">B36+VLOOKUP(N36,INDIRECT('1.CropDatabase'!$C$3),12,0)</f>
        <v>#N/A</v>
      </c>
      <c r="K36" s="63" t="e">
        <f ca="1">B36+VLOOKUP(P36,INDIRECT('1.CropDatabase'!$C$3),12,0)+VLOOKUP(P36,INDIRECT('1.CropDatabase'!$C$3),13,0)</f>
        <v>#N/A</v>
      </c>
      <c r="L36" s="61" t="e">
        <f ca="1">VLOOKUP($N36,INDIRECT('1.CropDatabase'!$C$3),33,0)</f>
        <v>#N/A</v>
      </c>
      <c r="M36" s="33" t="e">
        <f ca="1">R36*VLOOKUP($N36,INDIRECT('1.CropDatabase'!$C$3),35,0)</f>
        <v>#N/A</v>
      </c>
      <c r="O36" s="73" t="s">
        <v>46</v>
      </c>
      <c r="Q36" s="73" t="s">
        <v>49</v>
      </c>
      <c r="S36" s="73" t="s">
        <v>47</v>
      </c>
      <c r="T36" s="74" t="e">
        <f t="shared" ca="1" si="0"/>
        <v>#N/A</v>
      </c>
      <c r="U36" s="75" t="s">
        <v>52</v>
      </c>
      <c r="V36" s="76" t="e">
        <f t="shared" ca="1" si="1"/>
        <v>#N/A</v>
      </c>
    </row>
    <row r="37" spans="1:24" x14ac:dyDescent="0.2">
      <c r="A37" s="2"/>
      <c r="B37" s="108"/>
      <c r="C37" s="53" t="e">
        <f ca="1">R37*VLOOKUP(N37,INDIRECT('1.CropDatabase'!$C$3),8,0)</f>
        <v>#N/A</v>
      </c>
      <c r="D37" s="54" t="e">
        <f ca="1">IF(VLOOKUP(N37,INDIRECT('1.CropDatabase'!$C$3),9,0)="DS","DS",R37*VLOOKUP(N37,INDIRECT('1.CropDatabase'!$C$3),9,0))</f>
        <v>#N/A</v>
      </c>
      <c r="E37" s="74" t="e">
        <f ca="1">B37+VLOOKUP(N37,INDIRECT('1.CropDatabase'!$C$3),6,0)</f>
        <v>#N/A</v>
      </c>
      <c r="F37" s="3"/>
      <c r="H37" s="63" t="e">
        <f ca="1">VLOOKUP(N37,INDIRECT('1.CropDatabase'!$C$3),16,0)*R37</f>
        <v>#N/A</v>
      </c>
      <c r="I37" s="63" t="e">
        <f ca="1">VLOOKUP(N37,INDIRECT('1.CropDatabase'!$C$3),15,0)*R37</f>
        <v>#N/A</v>
      </c>
      <c r="J37" s="54" t="e">
        <f ca="1">B37+VLOOKUP(N37,INDIRECT('1.CropDatabase'!$C$3),12,0)</f>
        <v>#N/A</v>
      </c>
      <c r="K37" s="63" t="e">
        <f ca="1">B37+VLOOKUP(P37,INDIRECT('1.CropDatabase'!$C$3),12,0)+VLOOKUP(P37,INDIRECT('1.CropDatabase'!$C$3),13,0)</f>
        <v>#N/A</v>
      </c>
      <c r="L37" s="61" t="e">
        <f ca="1">VLOOKUP($N37,INDIRECT('1.CropDatabase'!$C$3),33,0)</f>
        <v>#N/A</v>
      </c>
      <c r="M37" s="33" t="e">
        <f ca="1">R37*VLOOKUP($N37,INDIRECT('1.CropDatabase'!$C$3),35,0)</f>
        <v>#N/A</v>
      </c>
      <c r="O37" s="73" t="s">
        <v>46</v>
      </c>
      <c r="Q37" s="73" t="s">
        <v>49</v>
      </c>
      <c r="S37" s="73" t="s">
        <v>47</v>
      </c>
      <c r="T37" s="74" t="e">
        <f t="shared" ca="1" si="0"/>
        <v>#N/A</v>
      </c>
      <c r="U37" s="75" t="s">
        <v>52</v>
      </c>
      <c r="V37" s="76" t="e">
        <f t="shared" ca="1" si="1"/>
        <v>#N/A</v>
      </c>
      <c r="X37" s="98"/>
    </row>
    <row r="38" spans="1:24" x14ac:dyDescent="0.2">
      <c r="A38" s="2"/>
      <c r="B38" s="108"/>
      <c r="C38" s="53" t="e">
        <f ca="1">R38*VLOOKUP(N38,INDIRECT('1.CropDatabase'!$C$3),8,0)</f>
        <v>#N/A</v>
      </c>
      <c r="D38" s="54" t="e">
        <f ca="1">IF(VLOOKUP(N38,INDIRECT('1.CropDatabase'!$C$3),9,0)="DS","DS",R38*VLOOKUP(N38,INDIRECT('1.CropDatabase'!$C$3),9,0))</f>
        <v>#N/A</v>
      </c>
      <c r="E38" s="74" t="e">
        <f ca="1">B38+VLOOKUP(N38,INDIRECT('1.CropDatabase'!$C$3),6,0)</f>
        <v>#N/A</v>
      </c>
      <c r="F38" s="3"/>
      <c r="H38" s="63" t="e">
        <f ca="1">VLOOKUP(N38,INDIRECT('1.CropDatabase'!$C$3),16,0)*R38</f>
        <v>#N/A</v>
      </c>
      <c r="I38" s="63" t="e">
        <f ca="1">VLOOKUP(N38,INDIRECT('1.CropDatabase'!$C$3),15,0)*R38</f>
        <v>#N/A</v>
      </c>
      <c r="J38" s="54" t="e">
        <f ca="1">B38+VLOOKUP(N38,INDIRECT('1.CropDatabase'!$C$3),12,0)</f>
        <v>#N/A</v>
      </c>
      <c r="K38" s="63" t="e">
        <f ca="1">B38+VLOOKUP(P38,INDIRECT('1.CropDatabase'!$C$3),12,0)+VLOOKUP(P38,INDIRECT('1.CropDatabase'!$C$3),13,0)</f>
        <v>#N/A</v>
      </c>
      <c r="L38" s="61" t="e">
        <f ca="1">VLOOKUP($N38,INDIRECT('1.CropDatabase'!$C$3),33,0)</f>
        <v>#N/A</v>
      </c>
      <c r="M38" s="33" t="e">
        <f ca="1">R38*VLOOKUP($N38,INDIRECT('1.CropDatabase'!$C$3),35,0)</f>
        <v>#N/A</v>
      </c>
      <c r="O38" s="73" t="s">
        <v>46</v>
      </c>
      <c r="Q38" s="73" t="s">
        <v>49</v>
      </c>
      <c r="S38" s="73" t="s">
        <v>47</v>
      </c>
      <c r="T38" s="74" t="e">
        <f t="shared" ca="1" si="0"/>
        <v>#N/A</v>
      </c>
      <c r="U38" s="75" t="s">
        <v>52</v>
      </c>
      <c r="V38" s="76" t="e">
        <f t="shared" ca="1" si="1"/>
        <v>#N/A</v>
      </c>
    </row>
    <row r="39" spans="1:24" x14ac:dyDescent="0.2">
      <c r="A39" s="2"/>
      <c r="B39" s="108"/>
      <c r="C39" s="53" t="e">
        <f ca="1">R39*VLOOKUP(N39,INDIRECT('1.CropDatabase'!$C$3),8,0)</f>
        <v>#N/A</v>
      </c>
      <c r="D39" s="54" t="e">
        <f ca="1">IF(VLOOKUP(N39,INDIRECT('1.CropDatabase'!$C$3),9,0)="DS","DS",R39*VLOOKUP(N39,INDIRECT('1.CropDatabase'!$C$3),9,0))</f>
        <v>#N/A</v>
      </c>
      <c r="E39" s="74" t="e">
        <f ca="1">B39+VLOOKUP(N39,INDIRECT('1.CropDatabase'!$C$3),6,0)</f>
        <v>#N/A</v>
      </c>
      <c r="F39" s="3"/>
      <c r="H39" s="63" t="e">
        <f ca="1">VLOOKUP(N39,INDIRECT('1.CropDatabase'!$C$3),16,0)*R39</f>
        <v>#N/A</v>
      </c>
      <c r="I39" s="63" t="e">
        <f ca="1">VLOOKUP(N39,INDIRECT('1.CropDatabase'!$C$3),15,0)*R39</f>
        <v>#N/A</v>
      </c>
      <c r="J39" s="54" t="e">
        <f ca="1">B39+VLOOKUP(N39,INDIRECT('1.CropDatabase'!$C$3),12,0)</f>
        <v>#N/A</v>
      </c>
      <c r="K39" s="63" t="e">
        <f ca="1">B39+VLOOKUP(P39,INDIRECT('1.CropDatabase'!$C$3),12,0)+VLOOKUP(P39,INDIRECT('1.CropDatabase'!$C$3),13,0)</f>
        <v>#N/A</v>
      </c>
      <c r="L39" s="61" t="e">
        <f ca="1">VLOOKUP($N39,INDIRECT('1.CropDatabase'!$C$3),33,0)</f>
        <v>#N/A</v>
      </c>
      <c r="M39" s="33" t="e">
        <f ca="1">R39*VLOOKUP($N39,INDIRECT('1.CropDatabase'!$C$3),35,0)</f>
        <v>#N/A</v>
      </c>
      <c r="O39" s="73" t="s">
        <v>46</v>
      </c>
      <c r="Q39" s="73" t="s">
        <v>49</v>
      </c>
      <c r="S39" s="73" t="s">
        <v>47</v>
      </c>
      <c r="T39" s="74" t="e">
        <f t="shared" ca="1" si="0"/>
        <v>#N/A</v>
      </c>
      <c r="U39" s="75" t="s">
        <v>52</v>
      </c>
      <c r="V39" s="76" t="e">
        <f t="shared" ca="1" si="1"/>
        <v>#N/A</v>
      </c>
    </row>
    <row r="40" spans="1:24" x14ac:dyDescent="0.2">
      <c r="A40" s="2"/>
      <c r="B40" s="108"/>
      <c r="C40" s="53" t="e">
        <f ca="1">R40*VLOOKUP(N40,INDIRECT('1.CropDatabase'!$C$3),8,0)</f>
        <v>#N/A</v>
      </c>
      <c r="D40" s="54" t="e">
        <f ca="1">IF(VLOOKUP(N40,INDIRECT('1.CropDatabase'!$C$3),9,0)="DS","DS",R40*VLOOKUP(N40,INDIRECT('1.CropDatabase'!$C$3),9,0))</f>
        <v>#N/A</v>
      </c>
      <c r="E40" s="74" t="e">
        <f ca="1">B40+VLOOKUP(N40,INDIRECT('1.CropDatabase'!$C$3),6,0)</f>
        <v>#N/A</v>
      </c>
      <c r="F40" s="3"/>
      <c r="H40" s="63" t="e">
        <f ca="1">VLOOKUP(N40,INDIRECT('1.CropDatabase'!$C$3),16,0)*R40</f>
        <v>#N/A</v>
      </c>
      <c r="I40" s="63" t="e">
        <f ca="1">VLOOKUP(N40,INDIRECT('1.CropDatabase'!$C$3),15,0)*R40</f>
        <v>#N/A</v>
      </c>
      <c r="J40" s="54" t="e">
        <f ca="1">B40+VLOOKUP(N40,INDIRECT('1.CropDatabase'!$C$3),12,0)</f>
        <v>#N/A</v>
      </c>
      <c r="K40" s="63" t="e">
        <f ca="1">B40+VLOOKUP(P40,INDIRECT('1.CropDatabase'!$C$3),12,0)+VLOOKUP(P40,INDIRECT('1.CropDatabase'!$C$3),13,0)</f>
        <v>#N/A</v>
      </c>
      <c r="L40" s="61" t="e">
        <f ca="1">VLOOKUP($N40,INDIRECT('1.CropDatabase'!$C$3),33,0)</f>
        <v>#N/A</v>
      </c>
      <c r="M40" s="33" t="e">
        <f ca="1">R40*VLOOKUP($N40,INDIRECT('1.CropDatabase'!$C$3),35,0)</f>
        <v>#N/A</v>
      </c>
      <c r="O40" s="73" t="s">
        <v>46</v>
      </c>
      <c r="Q40" s="73" t="s">
        <v>49</v>
      </c>
      <c r="S40" s="73" t="s">
        <v>47</v>
      </c>
      <c r="T40" s="74" t="e">
        <f t="shared" ca="1" si="0"/>
        <v>#N/A</v>
      </c>
      <c r="U40" s="75" t="s">
        <v>52</v>
      </c>
      <c r="V40" s="76" t="e">
        <f t="shared" ca="1" si="1"/>
        <v>#N/A</v>
      </c>
    </row>
    <row r="41" spans="1:24" x14ac:dyDescent="0.2">
      <c r="A41" s="2"/>
      <c r="B41" s="108"/>
      <c r="C41" s="53" t="e">
        <f ca="1">R41*VLOOKUP(N41,INDIRECT('1.CropDatabase'!$C$3),8,0)</f>
        <v>#N/A</v>
      </c>
      <c r="D41" s="54" t="e">
        <f ca="1">IF(VLOOKUP(N41,INDIRECT('1.CropDatabase'!$C$3),9,0)="DS","DS",R41*VLOOKUP(N41,INDIRECT('1.CropDatabase'!$C$3),9,0))</f>
        <v>#N/A</v>
      </c>
      <c r="E41" s="74" t="e">
        <f ca="1">B41+VLOOKUP(N41,INDIRECT('1.CropDatabase'!$C$3),6,0)</f>
        <v>#N/A</v>
      </c>
      <c r="F41" s="3"/>
      <c r="H41" s="63" t="e">
        <f ca="1">VLOOKUP(N41,INDIRECT('1.CropDatabase'!$C$3),16,0)*R41</f>
        <v>#N/A</v>
      </c>
      <c r="I41" s="63" t="e">
        <f ca="1">VLOOKUP(N41,INDIRECT('1.CropDatabase'!$C$3),15,0)*R41</f>
        <v>#N/A</v>
      </c>
      <c r="J41" s="54" t="e">
        <f ca="1">B41+VLOOKUP(N41,INDIRECT('1.CropDatabase'!$C$3),12,0)</f>
        <v>#N/A</v>
      </c>
      <c r="K41" s="63" t="e">
        <f ca="1">B41+VLOOKUP(P41,INDIRECT('1.CropDatabase'!$C$3),12,0)+VLOOKUP(P41,INDIRECT('1.CropDatabase'!$C$3),13,0)</f>
        <v>#N/A</v>
      </c>
      <c r="L41" s="61" t="e">
        <f ca="1">VLOOKUP($N41,INDIRECT('1.CropDatabase'!$C$3),33,0)</f>
        <v>#N/A</v>
      </c>
      <c r="M41" s="33" t="e">
        <f ca="1">R41*VLOOKUP($N41,INDIRECT('1.CropDatabase'!$C$3),35,0)</f>
        <v>#N/A</v>
      </c>
      <c r="O41" s="73" t="s">
        <v>46</v>
      </c>
      <c r="Q41" s="73" t="s">
        <v>49</v>
      </c>
      <c r="S41" s="73" t="s">
        <v>47</v>
      </c>
      <c r="T41" s="74" t="e">
        <f t="shared" ca="1" si="0"/>
        <v>#N/A</v>
      </c>
      <c r="U41" s="75" t="s">
        <v>52</v>
      </c>
      <c r="V41" s="76" t="e">
        <f t="shared" ca="1" si="1"/>
        <v>#N/A</v>
      </c>
    </row>
    <row r="42" spans="1:24" x14ac:dyDescent="0.2">
      <c r="A42" s="2"/>
      <c r="B42" s="108"/>
      <c r="C42" s="53" t="e">
        <f ca="1">R42*VLOOKUP(N42,INDIRECT('1.CropDatabase'!$C$3),8,0)</f>
        <v>#N/A</v>
      </c>
      <c r="D42" s="54" t="e">
        <f ca="1">IF(VLOOKUP(N42,INDIRECT('1.CropDatabase'!$C$3),9,0)="DS","DS",R42*VLOOKUP(N42,INDIRECT('1.CropDatabase'!$C$3),9,0))</f>
        <v>#N/A</v>
      </c>
      <c r="E42" s="74" t="e">
        <f ca="1">B42+VLOOKUP(N42,INDIRECT('1.CropDatabase'!$C$3),6,0)</f>
        <v>#N/A</v>
      </c>
      <c r="F42" s="3"/>
      <c r="H42" s="63" t="e">
        <f ca="1">VLOOKUP(N42,INDIRECT('1.CropDatabase'!$C$3),16,0)*R42</f>
        <v>#N/A</v>
      </c>
      <c r="I42" s="63" t="e">
        <f ca="1">VLOOKUP(N42,INDIRECT('1.CropDatabase'!$C$3),15,0)*R42</f>
        <v>#N/A</v>
      </c>
      <c r="J42" s="54" t="e">
        <f ca="1">B42+VLOOKUP(N42,INDIRECT('1.CropDatabase'!$C$3),12,0)</f>
        <v>#N/A</v>
      </c>
      <c r="K42" s="63" t="e">
        <f ca="1">B42+VLOOKUP(P42,INDIRECT('1.CropDatabase'!$C$3),12,0)+VLOOKUP(P42,INDIRECT('1.CropDatabase'!$C$3),13,0)</f>
        <v>#N/A</v>
      </c>
      <c r="L42" s="61" t="e">
        <f ca="1">VLOOKUP($N42,INDIRECT('1.CropDatabase'!$C$3),33,0)</f>
        <v>#N/A</v>
      </c>
      <c r="M42" s="33" t="e">
        <f ca="1">R42*VLOOKUP($N42,INDIRECT('1.CropDatabase'!$C$3),35,0)</f>
        <v>#N/A</v>
      </c>
      <c r="O42" s="73" t="s">
        <v>46</v>
      </c>
      <c r="Q42" s="73" t="s">
        <v>49</v>
      </c>
      <c r="S42" s="73" t="s">
        <v>47</v>
      </c>
      <c r="T42" s="74" t="e">
        <f t="shared" ca="1" si="0"/>
        <v>#N/A</v>
      </c>
      <c r="U42" s="75" t="s">
        <v>52</v>
      </c>
      <c r="V42" s="76" t="e">
        <f t="shared" ca="1" si="1"/>
        <v>#N/A</v>
      </c>
    </row>
    <row r="43" spans="1:24" x14ac:dyDescent="0.2">
      <c r="A43" s="2"/>
      <c r="B43" s="108"/>
      <c r="C43" s="53" t="e">
        <f ca="1">R43*VLOOKUP(N43,INDIRECT('1.CropDatabase'!$C$3),8,0)</f>
        <v>#N/A</v>
      </c>
      <c r="D43" s="54" t="e">
        <f ca="1">IF(VLOOKUP(N43,INDIRECT('1.CropDatabase'!$C$3),9,0)="DS","DS",R43*VLOOKUP(N43,INDIRECT('1.CropDatabase'!$C$3),9,0))</f>
        <v>#N/A</v>
      </c>
      <c r="E43" s="74" t="e">
        <f ca="1">B43+VLOOKUP(N43,INDIRECT('1.CropDatabase'!$C$3),6,0)</f>
        <v>#N/A</v>
      </c>
      <c r="F43" s="3"/>
      <c r="H43" s="63" t="e">
        <f ca="1">VLOOKUP(N43,INDIRECT('1.CropDatabase'!$C$3),16,0)*R43</f>
        <v>#N/A</v>
      </c>
      <c r="I43" s="63" t="e">
        <f ca="1">VLOOKUP(N43,INDIRECT('1.CropDatabase'!$C$3),15,0)*R43</f>
        <v>#N/A</v>
      </c>
      <c r="J43" s="54" t="e">
        <f ca="1">B43+VLOOKUP(N43,INDIRECT('1.CropDatabase'!$C$3),12,0)</f>
        <v>#N/A</v>
      </c>
      <c r="K43" s="63" t="e">
        <f ca="1">B43+VLOOKUP(P43,INDIRECT('1.CropDatabase'!$C$3),12,0)+VLOOKUP(P43,INDIRECT('1.CropDatabase'!$C$3),13,0)</f>
        <v>#N/A</v>
      </c>
      <c r="L43" s="61" t="e">
        <f ca="1">VLOOKUP($N43,INDIRECT('1.CropDatabase'!$C$3),33,0)</f>
        <v>#N/A</v>
      </c>
      <c r="M43" s="33" t="e">
        <f ca="1">R43*VLOOKUP($N43,INDIRECT('1.CropDatabase'!$C$3),35,0)</f>
        <v>#N/A</v>
      </c>
      <c r="O43" s="73" t="s">
        <v>46</v>
      </c>
      <c r="Q43" s="73" t="s">
        <v>49</v>
      </c>
      <c r="S43" s="73" t="s">
        <v>47</v>
      </c>
      <c r="T43" s="74" t="e">
        <f t="shared" ca="1" si="0"/>
        <v>#N/A</v>
      </c>
      <c r="U43" s="75" t="s">
        <v>52</v>
      </c>
      <c r="V43" s="76" t="e">
        <f t="shared" ca="1" si="1"/>
        <v>#N/A</v>
      </c>
    </row>
    <row r="44" spans="1:24" x14ac:dyDescent="0.2">
      <c r="A44" s="2"/>
      <c r="B44" s="108"/>
      <c r="C44" s="53" t="e">
        <f ca="1">R44*VLOOKUP(N44,INDIRECT('1.CropDatabase'!$C$3),8,0)</f>
        <v>#N/A</v>
      </c>
      <c r="D44" s="54" t="e">
        <f ca="1">IF(VLOOKUP(N44,INDIRECT('1.CropDatabase'!$C$3),9,0)="DS","DS",R44*VLOOKUP(N44,INDIRECT('1.CropDatabase'!$C$3),9,0))</f>
        <v>#N/A</v>
      </c>
      <c r="E44" s="74" t="e">
        <f ca="1">B44+VLOOKUP(N44,INDIRECT('1.CropDatabase'!$C$3),6,0)</f>
        <v>#N/A</v>
      </c>
      <c r="F44" s="3"/>
      <c r="H44" s="63" t="e">
        <f ca="1">VLOOKUP(N44,INDIRECT('1.CropDatabase'!$C$3),16,0)*R44</f>
        <v>#N/A</v>
      </c>
      <c r="I44" s="63" t="e">
        <f ca="1">VLOOKUP(N44,INDIRECT('1.CropDatabase'!$C$3),15,0)*R44</f>
        <v>#N/A</v>
      </c>
      <c r="J44" s="54" t="e">
        <f ca="1">B44+VLOOKUP(N44,INDIRECT('1.CropDatabase'!$C$3),12,0)</f>
        <v>#N/A</v>
      </c>
      <c r="K44" s="63" t="e">
        <f ca="1">B44+VLOOKUP(P44,INDIRECT('1.CropDatabase'!$C$3),12,0)+VLOOKUP(P44,INDIRECT('1.CropDatabase'!$C$3),13,0)</f>
        <v>#N/A</v>
      </c>
      <c r="L44" s="61" t="e">
        <f ca="1">VLOOKUP($N44,INDIRECT('1.CropDatabase'!$C$3),33,0)</f>
        <v>#N/A</v>
      </c>
      <c r="M44" s="33" t="e">
        <f ca="1">R44*VLOOKUP($N44,INDIRECT('1.CropDatabase'!$C$3),35,0)</f>
        <v>#N/A</v>
      </c>
      <c r="O44" s="73" t="s">
        <v>46</v>
      </c>
      <c r="Q44" s="73" t="s">
        <v>49</v>
      </c>
      <c r="S44" s="73" t="s">
        <v>47</v>
      </c>
      <c r="T44" s="74" t="e">
        <f t="shared" ca="1" si="0"/>
        <v>#N/A</v>
      </c>
      <c r="U44" s="75" t="s">
        <v>52</v>
      </c>
      <c r="V44" s="76" t="e">
        <f t="shared" ca="1" si="1"/>
        <v>#N/A</v>
      </c>
    </row>
    <row r="45" spans="1:24" x14ac:dyDescent="0.2">
      <c r="A45" s="2"/>
      <c r="B45" s="108"/>
      <c r="C45" s="53" t="e">
        <f ca="1">R45*VLOOKUP(N45,INDIRECT('1.CropDatabase'!$C$3),8,0)</f>
        <v>#N/A</v>
      </c>
      <c r="D45" s="54" t="e">
        <f ca="1">IF(VLOOKUP(N45,INDIRECT('1.CropDatabase'!$C$3),9,0)="DS","DS",R45*VLOOKUP(N45,INDIRECT('1.CropDatabase'!$C$3),9,0))</f>
        <v>#N/A</v>
      </c>
      <c r="E45" s="74" t="e">
        <f ca="1">B45+VLOOKUP(N45,INDIRECT('1.CropDatabase'!$C$3),6,0)</f>
        <v>#N/A</v>
      </c>
      <c r="F45" s="3"/>
      <c r="H45" s="63" t="e">
        <f ca="1">VLOOKUP(N45,INDIRECT('1.CropDatabase'!$C$3),16,0)*R45</f>
        <v>#N/A</v>
      </c>
      <c r="I45" s="63" t="e">
        <f ca="1">VLOOKUP(N45,INDIRECT('1.CropDatabase'!$C$3),15,0)*R45</f>
        <v>#N/A</v>
      </c>
      <c r="J45" s="54" t="e">
        <f ca="1">B45+VLOOKUP(N45,INDIRECT('1.CropDatabase'!$C$3),12,0)</f>
        <v>#N/A</v>
      </c>
      <c r="K45" s="63" t="e">
        <f ca="1">B45+VLOOKUP(P45,INDIRECT('1.CropDatabase'!$C$3),12,0)+VLOOKUP(P45,INDIRECT('1.CropDatabase'!$C$3),13,0)</f>
        <v>#N/A</v>
      </c>
      <c r="L45" s="61" t="e">
        <f ca="1">VLOOKUP($N45,INDIRECT('1.CropDatabase'!$C$3),33,0)</f>
        <v>#N/A</v>
      </c>
      <c r="M45" s="33" t="e">
        <f ca="1">R45*VLOOKUP($N45,INDIRECT('1.CropDatabase'!$C$3),35,0)</f>
        <v>#N/A</v>
      </c>
      <c r="O45" s="73" t="s">
        <v>46</v>
      </c>
      <c r="Q45" s="73" t="s">
        <v>49</v>
      </c>
      <c r="S45" s="73" t="s">
        <v>47</v>
      </c>
      <c r="T45" s="74" t="e">
        <f t="shared" ca="1" si="0"/>
        <v>#N/A</v>
      </c>
      <c r="U45" s="75" t="s">
        <v>52</v>
      </c>
      <c r="V45" s="76" t="e">
        <f t="shared" ca="1" si="1"/>
        <v>#N/A</v>
      </c>
    </row>
    <row r="46" spans="1:24" x14ac:dyDescent="0.2">
      <c r="A46" s="2"/>
      <c r="B46" s="108"/>
      <c r="C46" s="53" t="e">
        <f ca="1">R46*VLOOKUP(N46,INDIRECT('1.CropDatabase'!$C$3),8,0)</f>
        <v>#N/A</v>
      </c>
      <c r="D46" s="54" t="e">
        <f ca="1">IF(VLOOKUP(N46,INDIRECT('1.CropDatabase'!$C$3),9,0)="DS","DS",R46*VLOOKUP(N46,INDIRECT('1.CropDatabase'!$C$3),9,0))</f>
        <v>#N/A</v>
      </c>
      <c r="E46" s="74" t="e">
        <f ca="1">B46+VLOOKUP(N46,INDIRECT('1.CropDatabase'!$C$3),6,0)</f>
        <v>#N/A</v>
      </c>
      <c r="F46" s="3"/>
      <c r="H46" s="63" t="e">
        <f ca="1">VLOOKUP(N46,INDIRECT('1.CropDatabase'!$C$3),16,0)*R46</f>
        <v>#N/A</v>
      </c>
      <c r="I46" s="63" t="e">
        <f ca="1">VLOOKUP(N46,INDIRECT('1.CropDatabase'!$C$3),15,0)*R46</f>
        <v>#N/A</v>
      </c>
      <c r="J46" s="54" t="e">
        <f ca="1">B46+VLOOKUP(N46,INDIRECT('1.CropDatabase'!$C$3),12,0)</f>
        <v>#N/A</v>
      </c>
      <c r="K46" s="63" t="e">
        <f ca="1">B46+VLOOKUP(P46,INDIRECT('1.CropDatabase'!$C$3),12,0)+VLOOKUP(P46,INDIRECT('1.CropDatabase'!$C$3),13,0)</f>
        <v>#N/A</v>
      </c>
      <c r="L46" s="61" t="e">
        <f ca="1">VLOOKUP($N46,INDIRECT('1.CropDatabase'!$C$3),33,0)</f>
        <v>#N/A</v>
      </c>
      <c r="M46" s="33" t="e">
        <f ca="1">R46*VLOOKUP($N46,INDIRECT('1.CropDatabase'!$C$3),35,0)</f>
        <v>#N/A</v>
      </c>
      <c r="O46" s="73" t="s">
        <v>46</v>
      </c>
      <c r="Q46" s="73" t="s">
        <v>49</v>
      </c>
      <c r="S46" s="73" t="s">
        <v>47</v>
      </c>
      <c r="T46" s="74" t="e">
        <f t="shared" ca="1" si="0"/>
        <v>#N/A</v>
      </c>
      <c r="U46" s="75" t="s">
        <v>52</v>
      </c>
      <c r="V46" s="76" t="e">
        <f t="shared" ca="1" si="1"/>
        <v>#N/A</v>
      </c>
    </row>
    <row r="47" spans="1:24" x14ac:dyDescent="0.2">
      <c r="A47" s="2"/>
      <c r="B47" s="108"/>
      <c r="C47" s="53" t="e">
        <f ca="1">R47*VLOOKUP(N47,INDIRECT('1.CropDatabase'!$C$3),8,0)</f>
        <v>#N/A</v>
      </c>
      <c r="D47" s="54" t="e">
        <f ca="1">IF(VLOOKUP(N47,INDIRECT('1.CropDatabase'!$C$3),9,0)="DS","DS",R47*VLOOKUP(N47,INDIRECT('1.CropDatabase'!$C$3),9,0))</f>
        <v>#N/A</v>
      </c>
      <c r="E47" s="74" t="e">
        <f ca="1">B47+VLOOKUP(N47,INDIRECT('1.CropDatabase'!$C$3),6,0)</f>
        <v>#N/A</v>
      </c>
      <c r="F47" s="3"/>
      <c r="H47" s="63" t="e">
        <f ca="1">VLOOKUP(N47,INDIRECT('1.CropDatabase'!$C$3),16,0)*R47</f>
        <v>#N/A</v>
      </c>
      <c r="I47" s="63" t="e">
        <f ca="1">VLOOKUP(N47,INDIRECT('1.CropDatabase'!$C$3),15,0)*R47</f>
        <v>#N/A</v>
      </c>
      <c r="J47" s="54" t="e">
        <f ca="1">B47+VLOOKUP(N47,INDIRECT('1.CropDatabase'!$C$3),12,0)</f>
        <v>#N/A</v>
      </c>
      <c r="K47" s="63" t="e">
        <f ca="1">B47+VLOOKUP(P47,INDIRECT('1.CropDatabase'!$C$3),12,0)+VLOOKUP(P47,INDIRECT('1.CropDatabase'!$C$3),13,0)</f>
        <v>#N/A</v>
      </c>
      <c r="L47" s="61" t="e">
        <f ca="1">VLOOKUP($N47,INDIRECT('1.CropDatabase'!$C$3),33,0)</f>
        <v>#N/A</v>
      </c>
      <c r="M47" s="33" t="e">
        <f ca="1">R47*VLOOKUP($N47,INDIRECT('1.CropDatabase'!$C$3),35,0)</f>
        <v>#N/A</v>
      </c>
      <c r="O47" s="73" t="s">
        <v>46</v>
      </c>
      <c r="Q47" s="73" t="s">
        <v>49</v>
      </c>
      <c r="S47" s="73" t="s">
        <v>47</v>
      </c>
      <c r="T47" s="74" t="e">
        <f t="shared" ca="1" si="0"/>
        <v>#N/A</v>
      </c>
      <c r="U47" s="75" t="s">
        <v>52</v>
      </c>
      <c r="V47" s="76" t="e">
        <f t="shared" ca="1" si="1"/>
        <v>#N/A</v>
      </c>
    </row>
    <row r="48" spans="1:24" x14ac:dyDescent="0.2">
      <c r="A48" s="2"/>
      <c r="B48" s="108"/>
      <c r="C48" s="53" t="e">
        <f ca="1">R48*VLOOKUP(N48,INDIRECT('1.CropDatabase'!$C$3),8,0)</f>
        <v>#N/A</v>
      </c>
      <c r="D48" s="54" t="e">
        <f ca="1">IF(VLOOKUP(N48,INDIRECT('1.CropDatabase'!$C$3),9,0)="DS","DS",R48*VLOOKUP(N48,INDIRECT('1.CropDatabase'!$C$3),9,0))</f>
        <v>#N/A</v>
      </c>
      <c r="E48" s="74" t="e">
        <f ca="1">B48+VLOOKUP(N48,INDIRECT('1.CropDatabase'!$C$3),6,0)</f>
        <v>#N/A</v>
      </c>
      <c r="F48" s="3"/>
      <c r="H48" s="63" t="e">
        <f ca="1">VLOOKUP(N48,INDIRECT('1.CropDatabase'!$C$3),16,0)*R48</f>
        <v>#N/A</v>
      </c>
      <c r="I48" s="63" t="e">
        <f ca="1">VLOOKUP(N48,INDIRECT('1.CropDatabase'!$C$3),15,0)*R48</f>
        <v>#N/A</v>
      </c>
      <c r="J48" s="54" t="e">
        <f ca="1">B48+VLOOKUP(N48,INDIRECT('1.CropDatabase'!$C$3),12,0)</f>
        <v>#N/A</v>
      </c>
      <c r="K48" s="63" t="e">
        <f ca="1">B48+VLOOKUP(P48,INDIRECT('1.CropDatabase'!$C$3),12,0)+VLOOKUP(P48,INDIRECT('1.CropDatabase'!$C$3),13,0)</f>
        <v>#N/A</v>
      </c>
      <c r="L48" s="61" t="e">
        <f ca="1">VLOOKUP($N48,INDIRECT('1.CropDatabase'!$C$3),33,0)</f>
        <v>#N/A</v>
      </c>
      <c r="M48" s="33" t="e">
        <f ca="1">R48*VLOOKUP($N48,INDIRECT('1.CropDatabase'!$C$3),35,0)</f>
        <v>#N/A</v>
      </c>
      <c r="O48" s="73" t="s">
        <v>46</v>
      </c>
      <c r="Q48" s="73" t="s">
        <v>49</v>
      </c>
      <c r="S48" s="73" t="s">
        <v>47</v>
      </c>
      <c r="T48" s="74" t="e">
        <f t="shared" ca="1" si="0"/>
        <v>#N/A</v>
      </c>
      <c r="U48" s="75" t="s">
        <v>52</v>
      </c>
      <c r="V48" s="76" t="e">
        <f t="shared" ca="1" si="1"/>
        <v>#N/A</v>
      </c>
    </row>
    <row r="49" spans="1:22" x14ac:dyDescent="0.2">
      <c r="A49" s="2"/>
      <c r="B49" s="108"/>
      <c r="C49" s="53" t="e">
        <f ca="1">R49*VLOOKUP(N49,INDIRECT('1.CropDatabase'!$C$3),8,0)</f>
        <v>#N/A</v>
      </c>
      <c r="D49" s="54" t="e">
        <f ca="1">IF(VLOOKUP(N49,INDIRECT('1.CropDatabase'!$C$3),9,0)="DS","DS",R49*VLOOKUP(N49,INDIRECT('1.CropDatabase'!$C$3),9,0))</f>
        <v>#N/A</v>
      </c>
      <c r="E49" s="74" t="e">
        <f ca="1">B49+VLOOKUP(N49,INDIRECT('1.CropDatabase'!$C$3),6,0)</f>
        <v>#N/A</v>
      </c>
      <c r="F49" s="3"/>
      <c r="H49" s="63" t="e">
        <f ca="1">VLOOKUP(N49,INDIRECT('1.CropDatabase'!$C$3),16,0)*R49</f>
        <v>#N/A</v>
      </c>
      <c r="I49" s="63" t="e">
        <f ca="1">VLOOKUP(N49,INDIRECT('1.CropDatabase'!$C$3),15,0)*R49</f>
        <v>#N/A</v>
      </c>
      <c r="J49" s="54" t="e">
        <f ca="1">B49+VLOOKUP(N49,INDIRECT('1.CropDatabase'!$C$3),12,0)</f>
        <v>#N/A</v>
      </c>
      <c r="K49" s="63" t="e">
        <f ca="1">B49+VLOOKUP(P49,INDIRECT('1.CropDatabase'!$C$3),12,0)+VLOOKUP(P49,INDIRECT('1.CropDatabase'!$C$3),13,0)</f>
        <v>#N/A</v>
      </c>
      <c r="L49" s="61" t="e">
        <f ca="1">VLOOKUP($N49,INDIRECT('1.CropDatabase'!$C$3),33,0)</f>
        <v>#N/A</v>
      </c>
      <c r="M49" s="33" t="e">
        <f ca="1">R49*VLOOKUP($N49,INDIRECT('1.CropDatabase'!$C$3),35,0)</f>
        <v>#N/A</v>
      </c>
      <c r="O49" s="73" t="s">
        <v>46</v>
      </c>
      <c r="Q49" s="73" t="s">
        <v>49</v>
      </c>
      <c r="S49" s="73" t="s">
        <v>47</v>
      </c>
      <c r="T49" s="74" t="e">
        <f t="shared" ca="1" si="0"/>
        <v>#N/A</v>
      </c>
      <c r="U49" s="75" t="s">
        <v>52</v>
      </c>
      <c r="V49" s="76" t="e">
        <f t="shared" ca="1" si="1"/>
        <v>#N/A</v>
      </c>
    </row>
    <row r="50" spans="1:22" x14ac:dyDescent="0.2">
      <c r="A50" s="2"/>
      <c r="B50" s="108"/>
      <c r="C50" s="53" t="e">
        <f ca="1">R50*VLOOKUP(N50,INDIRECT('1.CropDatabase'!$C$3),8,0)</f>
        <v>#N/A</v>
      </c>
      <c r="D50" s="54" t="e">
        <f ca="1">IF(VLOOKUP(N50,INDIRECT('1.CropDatabase'!$C$3),9,0)="DS","DS",R50*VLOOKUP(N50,INDIRECT('1.CropDatabase'!$C$3),9,0))</f>
        <v>#N/A</v>
      </c>
      <c r="E50" s="74" t="e">
        <f ca="1">B50+VLOOKUP(N50,INDIRECT('1.CropDatabase'!$C$3),6,0)</f>
        <v>#N/A</v>
      </c>
      <c r="F50" s="3"/>
      <c r="H50" s="63" t="e">
        <f ca="1">VLOOKUP(N50,INDIRECT('1.CropDatabase'!$C$3),16,0)*R50</f>
        <v>#N/A</v>
      </c>
      <c r="I50" s="63" t="e">
        <f ca="1">VLOOKUP(N50,INDIRECT('1.CropDatabase'!$C$3),15,0)*R50</f>
        <v>#N/A</v>
      </c>
      <c r="J50" s="54" t="e">
        <f ca="1">B50+VLOOKUP(N50,INDIRECT('1.CropDatabase'!$C$3),12,0)</f>
        <v>#N/A</v>
      </c>
      <c r="K50" s="63" t="e">
        <f ca="1">B50+VLOOKUP(P50,INDIRECT('1.CropDatabase'!$C$3),12,0)+VLOOKUP(P50,INDIRECT('1.CropDatabase'!$C$3),13,0)</f>
        <v>#N/A</v>
      </c>
      <c r="L50" s="61" t="e">
        <f ca="1">VLOOKUP($N50,INDIRECT('1.CropDatabase'!$C$3),33,0)</f>
        <v>#N/A</v>
      </c>
      <c r="M50" s="33" t="e">
        <f ca="1">R50*VLOOKUP($N50,INDIRECT('1.CropDatabase'!$C$3),35,0)</f>
        <v>#N/A</v>
      </c>
      <c r="O50" s="73" t="s">
        <v>46</v>
      </c>
      <c r="Q50" s="73" t="s">
        <v>49</v>
      </c>
      <c r="S50" s="73" t="s">
        <v>47</v>
      </c>
      <c r="T50" s="74" t="e">
        <f t="shared" ca="1" si="0"/>
        <v>#N/A</v>
      </c>
      <c r="U50" s="75" t="s">
        <v>52</v>
      </c>
      <c r="V50" s="76" t="e">
        <f t="shared" ca="1" si="1"/>
        <v>#N/A</v>
      </c>
    </row>
    <row r="51" spans="1:22" x14ac:dyDescent="0.2">
      <c r="A51" s="2"/>
      <c r="B51" s="108"/>
      <c r="C51" s="53" t="e">
        <f ca="1">R51*VLOOKUP(N51,INDIRECT('1.CropDatabase'!$C$3),8,0)</f>
        <v>#N/A</v>
      </c>
      <c r="D51" s="54" t="e">
        <f ca="1">IF(VLOOKUP(N51,INDIRECT('1.CropDatabase'!$C$3),9,0)="DS","DS",R51*VLOOKUP(N51,INDIRECT('1.CropDatabase'!$C$3),9,0))</f>
        <v>#N/A</v>
      </c>
      <c r="E51" s="74" t="e">
        <f ca="1">B51+VLOOKUP(N51,INDIRECT('1.CropDatabase'!$C$3),6,0)</f>
        <v>#N/A</v>
      </c>
      <c r="F51" s="3"/>
      <c r="H51" s="63" t="e">
        <f ca="1">VLOOKUP(N51,INDIRECT('1.CropDatabase'!$C$3),16,0)*R51</f>
        <v>#N/A</v>
      </c>
      <c r="I51" s="63" t="e">
        <f ca="1">VLOOKUP(N51,INDIRECT('1.CropDatabase'!$C$3),15,0)*R51</f>
        <v>#N/A</v>
      </c>
      <c r="J51" s="54" t="e">
        <f ca="1">B51+VLOOKUP(N51,INDIRECT('1.CropDatabase'!$C$3),12,0)</f>
        <v>#N/A</v>
      </c>
      <c r="K51" s="63" t="e">
        <f ca="1">B51+VLOOKUP(P51,INDIRECT('1.CropDatabase'!$C$3),12,0)+VLOOKUP(P51,INDIRECT('1.CropDatabase'!$C$3),13,0)</f>
        <v>#N/A</v>
      </c>
      <c r="L51" s="61" t="e">
        <f ca="1">VLOOKUP($N51,INDIRECT('1.CropDatabase'!$C$3),33,0)</f>
        <v>#N/A</v>
      </c>
      <c r="M51" s="33" t="e">
        <f ca="1">R51*VLOOKUP($N51,INDIRECT('1.CropDatabase'!$C$3),35,0)</f>
        <v>#N/A</v>
      </c>
      <c r="O51" s="73" t="s">
        <v>46</v>
      </c>
      <c r="Q51" s="73" t="s">
        <v>49</v>
      </c>
      <c r="S51" s="73" t="s">
        <v>47</v>
      </c>
      <c r="T51" s="74" t="e">
        <f t="shared" ca="1" si="0"/>
        <v>#N/A</v>
      </c>
      <c r="U51" s="75" t="s">
        <v>52</v>
      </c>
      <c r="V51" s="76" t="e">
        <f t="shared" ca="1" si="1"/>
        <v>#N/A</v>
      </c>
    </row>
    <row r="52" spans="1:22" x14ac:dyDescent="0.2">
      <c r="A52" s="2"/>
      <c r="B52" s="108"/>
      <c r="C52" s="53" t="e">
        <f ca="1">R52*VLOOKUP(N52,INDIRECT('1.CropDatabase'!$C$3),8,0)</f>
        <v>#N/A</v>
      </c>
      <c r="D52" s="54" t="e">
        <f ca="1">IF(VLOOKUP(N52,INDIRECT('1.CropDatabase'!$C$3),9,0)="DS","DS",R52*VLOOKUP(N52,INDIRECT('1.CropDatabase'!$C$3),9,0))</f>
        <v>#N/A</v>
      </c>
      <c r="E52" s="74" t="e">
        <f ca="1">B52+VLOOKUP(N52,INDIRECT('1.CropDatabase'!$C$3),6,0)</f>
        <v>#N/A</v>
      </c>
      <c r="F52" s="3"/>
      <c r="H52" s="63" t="e">
        <f ca="1">VLOOKUP(N52,INDIRECT('1.CropDatabase'!$C$3),16,0)*R52</f>
        <v>#N/A</v>
      </c>
      <c r="I52" s="63" t="e">
        <f ca="1">VLOOKUP(N52,INDIRECT('1.CropDatabase'!$C$3),15,0)*R52</f>
        <v>#N/A</v>
      </c>
      <c r="J52" s="54" t="e">
        <f ca="1">B52+VLOOKUP(N52,INDIRECT('1.CropDatabase'!$C$3),12,0)</f>
        <v>#N/A</v>
      </c>
      <c r="K52" s="63" t="e">
        <f ca="1">B52+VLOOKUP(P52,INDIRECT('1.CropDatabase'!$C$3),12,0)+VLOOKUP(P52,INDIRECT('1.CropDatabase'!$C$3),13,0)</f>
        <v>#N/A</v>
      </c>
      <c r="L52" s="61" t="e">
        <f ca="1">VLOOKUP($N52,INDIRECT('1.CropDatabase'!$C$3),33,0)</f>
        <v>#N/A</v>
      </c>
      <c r="M52" s="33" t="e">
        <f ca="1">R52*VLOOKUP($N52,INDIRECT('1.CropDatabase'!$C$3),35,0)</f>
        <v>#N/A</v>
      </c>
      <c r="O52" s="73" t="s">
        <v>46</v>
      </c>
      <c r="Q52" s="73" t="s">
        <v>49</v>
      </c>
      <c r="S52" s="73" t="s">
        <v>47</v>
      </c>
      <c r="T52" s="74" t="e">
        <f t="shared" ca="1" si="0"/>
        <v>#N/A</v>
      </c>
      <c r="U52" s="75" t="s">
        <v>52</v>
      </c>
      <c r="V52" s="76" t="e">
        <f t="shared" ca="1" si="1"/>
        <v>#N/A</v>
      </c>
    </row>
    <row r="53" spans="1:22" x14ac:dyDescent="0.2">
      <c r="A53" s="2"/>
      <c r="B53" s="108"/>
      <c r="C53" s="53" t="e">
        <f ca="1">R53*VLOOKUP(N53,INDIRECT('1.CropDatabase'!$C$3),8,0)</f>
        <v>#N/A</v>
      </c>
      <c r="D53" s="54" t="e">
        <f ca="1">IF(VLOOKUP(N53,INDIRECT('1.CropDatabase'!$C$3),9,0)="DS","DS",R53*VLOOKUP(N53,INDIRECT('1.CropDatabase'!$C$3),9,0))</f>
        <v>#N/A</v>
      </c>
      <c r="E53" s="74" t="e">
        <f ca="1">B53+VLOOKUP(N53,INDIRECT('1.CropDatabase'!$C$3),6,0)</f>
        <v>#N/A</v>
      </c>
      <c r="F53" s="3"/>
      <c r="H53" s="63" t="e">
        <f ca="1">VLOOKUP(N53,INDIRECT('1.CropDatabase'!$C$3),16,0)*R53</f>
        <v>#N/A</v>
      </c>
      <c r="I53" s="63" t="e">
        <f ca="1">VLOOKUP(N53,INDIRECT('1.CropDatabase'!$C$3),15,0)*R53</f>
        <v>#N/A</v>
      </c>
      <c r="J53" s="54" t="e">
        <f ca="1">B53+VLOOKUP(N53,INDIRECT('1.CropDatabase'!$C$3),12,0)</f>
        <v>#N/A</v>
      </c>
      <c r="K53" s="63" t="e">
        <f ca="1">B53+VLOOKUP(P53,INDIRECT('1.CropDatabase'!$C$3),12,0)+VLOOKUP(P53,INDIRECT('1.CropDatabase'!$C$3),13,0)</f>
        <v>#N/A</v>
      </c>
      <c r="L53" s="61" t="e">
        <f ca="1">VLOOKUP($N53,INDIRECT('1.CropDatabase'!$C$3),33,0)</f>
        <v>#N/A</v>
      </c>
      <c r="M53" s="33" t="e">
        <f ca="1">R53*VLOOKUP($N53,INDIRECT('1.CropDatabase'!$C$3),35,0)</f>
        <v>#N/A</v>
      </c>
      <c r="O53" s="73" t="s">
        <v>46</v>
      </c>
      <c r="Q53" s="73" t="s">
        <v>49</v>
      </c>
      <c r="S53" s="73" t="s">
        <v>47</v>
      </c>
      <c r="T53" s="74" t="e">
        <f t="shared" ca="1" si="0"/>
        <v>#N/A</v>
      </c>
      <c r="U53" s="75" t="s">
        <v>52</v>
      </c>
      <c r="V53" s="76" t="e">
        <f t="shared" ca="1" si="1"/>
        <v>#N/A</v>
      </c>
    </row>
    <row r="54" spans="1:22" x14ac:dyDescent="0.2">
      <c r="A54" s="2"/>
      <c r="B54" s="108"/>
      <c r="C54" s="53" t="e">
        <f ca="1">R54*VLOOKUP(N54,INDIRECT('1.CropDatabase'!$C$3),8,0)</f>
        <v>#N/A</v>
      </c>
      <c r="D54" s="54" t="e">
        <f ca="1">IF(VLOOKUP(N54,INDIRECT('1.CropDatabase'!$C$3),9,0)="DS","DS",R54*VLOOKUP(N54,INDIRECT('1.CropDatabase'!$C$3),9,0))</f>
        <v>#N/A</v>
      </c>
      <c r="E54" s="74" t="e">
        <f ca="1">B54+VLOOKUP(N54,INDIRECT('1.CropDatabase'!$C$3),6,0)</f>
        <v>#N/A</v>
      </c>
      <c r="F54" s="3"/>
      <c r="H54" s="63" t="e">
        <f ca="1">VLOOKUP(N54,INDIRECT('1.CropDatabase'!$C$3),16,0)*R54</f>
        <v>#N/A</v>
      </c>
      <c r="I54" s="63" t="e">
        <f ca="1">VLOOKUP(N54,INDIRECT('1.CropDatabase'!$C$3),15,0)*R54</f>
        <v>#N/A</v>
      </c>
      <c r="J54" s="54" t="e">
        <f ca="1">B54+VLOOKUP(N54,INDIRECT('1.CropDatabase'!$C$3),12,0)</f>
        <v>#N/A</v>
      </c>
      <c r="K54" s="63" t="e">
        <f ca="1">B54+VLOOKUP(P54,INDIRECT('1.CropDatabase'!$C$3),12,0)+VLOOKUP(P54,INDIRECT('1.CropDatabase'!$C$3),13,0)</f>
        <v>#N/A</v>
      </c>
      <c r="L54" s="61" t="e">
        <f ca="1">VLOOKUP($N54,INDIRECT('1.CropDatabase'!$C$3),33,0)</f>
        <v>#N/A</v>
      </c>
      <c r="M54" s="33" t="e">
        <f ca="1">R54*VLOOKUP($N54,INDIRECT('1.CropDatabase'!$C$3),35,0)</f>
        <v>#N/A</v>
      </c>
      <c r="O54" s="73" t="s">
        <v>46</v>
      </c>
      <c r="Q54" s="73" t="s">
        <v>49</v>
      </c>
      <c r="S54" s="73" t="s">
        <v>47</v>
      </c>
      <c r="T54" s="74" t="e">
        <f t="shared" ca="1" si="0"/>
        <v>#N/A</v>
      </c>
      <c r="U54" s="75" t="s">
        <v>52</v>
      </c>
      <c r="V54" s="76" t="e">
        <f t="shared" ca="1" si="1"/>
        <v>#N/A</v>
      </c>
    </row>
    <row r="55" spans="1:22" x14ac:dyDescent="0.2">
      <c r="A55" s="2"/>
      <c r="B55" s="108"/>
      <c r="C55" s="53" t="e">
        <f ca="1">R55*VLOOKUP(N55,INDIRECT('1.CropDatabase'!$C$3),8,0)</f>
        <v>#N/A</v>
      </c>
      <c r="D55" s="54" t="e">
        <f ca="1">IF(VLOOKUP(N55,INDIRECT('1.CropDatabase'!$C$3),9,0)="DS","DS",R55*VLOOKUP(N55,INDIRECT('1.CropDatabase'!$C$3),9,0))</f>
        <v>#N/A</v>
      </c>
      <c r="E55" s="74" t="e">
        <f ca="1">B55+VLOOKUP(N55,INDIRECT('1.CropDatabase'!$C$3),6,0)</f>
        <v>#N/A</v>
      </c>
      <c r="F55" s="3"/>
      <c r="H55" s="63" t="e">
        <f ca="1">VLOOKUP(N55,INDIRECT('1.CropDatabase'!$C$3),16,0)*R55</f>
        <v>#N/A</v>
      </c>
      <c r="I55" s="63" t="e">
        <f ca="1">VLOOKUP(N55,INDIRECT('1.CropDatabase'!$C$3),15,0)*R55</f>
        <v>#N/A</v>
      </c>
      <c r="J55" s="54" t="e">
        <f ca="1">B55+VLOOKUP(N55,INDIRECT('1.CropDatabase'!$C$3),12,0)</f>
        <v>#N/A</v>
      </c>
      <c r="K55" s="63" t="e">
        <f ca="1">B55+VLOOKUP(P55,INDIRECT('1.CropDatabase'!$C$3),12,0)+VLOOKUP(P55,INDIRECT('1.CropDatabase'!$C$3),13,0)</f>
        <v>#N/A</v>
      </c>
      <c r="L55" s="61" t="e">
        <f ca="1">VLOOKUP($N55,INDIRECT('1.CropDatabase'!$C$3),33,0)</f>
        <v>#N/A</v>
      </c>
      <c r="M55" s="33" t="e">
        <f ca="1">R55*VLOOKUP($N55,INDIRECT('1.CropDatabase'!$C$3),35,0)</f>
        <v>#N/A</v>
      </c>
      <c r="O55" s="73" t="s">
        <v>46</v>
      </c>
      <c r="Q55" s="73" t="s">
        <v>49</v>
      </c>
      <c r="S55" s="73" t="s">
        <v>47</v>
      </c>
      <c r="T55" s="74" t="e">
        <f t="shared" ca="1" si="0"/>
        <v>#N/A</v>
      </c>
      <c r="U55" s="75" t="s">
        <v>52</v>
      </c>
      <c r="V55" s="76" t="e">
        <f t="shared" ca="1" si="1"/>
        <v>#N/A</v>
      </c>
    </row>
    <row r="56" spans="1:22" x14ac:dyDescent="0.2">
      <c r="A56" s="2"/>
      <c r="B56" s="108"/>
      <c r="C56" s="53" t="e">
        <f ca="1">R56*VLOOKUP(N56,INDIRECT('1.CropDatabase'!$C$3),8,0)</f>
        <v>#N/A</v>
      </c>
      <c r="D56" s="54" t="e">
        <f ca="1">IF(VLOOKUP(N56,INDIRECT('1.CropDatabase'!$C$3),9,0)="DS","DS",R56*VLOOKUP(N56,INDIRECT('1.CropDatabase'!$C$3),9,0))</f>
        <v>#N/A</v>
      </c>
      <c r="E56" s="74" t="e">
        <f ca="1">B56+VLOOKUP(N56,INDIRECT('1.CropDatabase'!$C$3),6,0)</f>
        <v>#N/A</v>
      </c>
      <c r="F56" s="3"/>
      <c r="H56" s="63" t="e">
        <f ca="1">VLOOKUP(N56,INDIRECT('1.CropDatabase'!$C$3),16,0)*R56</f>
        <v>#N/A</v>
      </c>
      <c r="I56" s="63" t="e">
        <f ca="1">VLOOKUP(N56,INDIRECT('1.CropDatabase'!$C$3),15,0)*R56</f>
        <v>#N/A</v>
      </c>
      <c r="J56" s="54" t="e">
        <f ca="1">B56+VLOOKUP(N56,INDIRECT('1.CropDatabase'!$C$3),12,0)</f>
        <v>#N/A</v>
      </c>
      <c r="K56" s="63" t="e">
        <f ca="1">B56+VLOOKUP(P56,INDIRECT('1.CropDatabase'!$C$3),12,0)+VLOOKUP(P56,INDIRECT('1.CropDatabase'!$C$3),13,0)</f>
        <v>#N/A</v>
      </c>
      <c r="L56" s="61" t="e">
        <f ca="1">VLOOKUP($N56,INDIRECT('1.CropDatabase'!$C$3),33,0)</f>
        <v>#N/A</v>
      </c>
      <c r="M56" s="33" t="e">
        <f ca="1">R56*VLOOKUP($N56,INDIRECT('1.CropDatabase'!$C$3),35,0)</f>
        <v>#N/A</v>
      </c>
      <c r="O56" s="73" t="s">
        <v>46</v>
      </c>
      <c r="Q56" s="73" t="s">
        <v>49</v>
      </c>
      <c r="S56" s="73" t="s">
        <v>47</v>
      </c>
      <c r="T56" s="74" t="e">
        <f t="shared" ca="1" si="0"/>
        <v>#N/A</v>
      </c>
      <c r="U56" s="75" t="s">
        <v>52</v>
      </c>
      <c r="V56" s="76" t="e">
        <f t="shared" ca="1" si="1"/>
        <v>#N/A</v>
      </c>
    </row>
    <row r="57" spans="1:22" x14ac:dyDescent="0.2">
      <c r="A57" s="2"/>
      <c r="B57" s="108"/>
      <c r="C57" s="53" t="e">
        <f ca="1">R57*VLOOKUP(N57,INDIRECT('1.CropDatabase'!$C$3),8,0)</f>
        <v>#N/A</v>
      </c>
      <c r="D57" s="54" t="e">
        <f ca="1">IF(VLOOKUP(N57,INDIRECT('1.CropDatabase'!$C$3),9,0)="DS","DS",R57*VLOOKUP(N57,INDIRECT('1.CropDatabase'!$C$3),9,0))</f>
        <v>#N/A</v>
      </c>
      <c r="E57" s="74" t="e">
        <f ca="1">B57+VLOOKUP(N57,INDIRECT('1.CropDatabase'!$C$3),6,0)</f>
        <v>#N/A</v>
      </c>
      <c r="F57" s="3"/>
      <c r="H57" s="63" t="e">
        <f ca="1">VLOOKUP(N57,INDIRECT('1.CropDatabase'!$C$3),16,0)*R57</f>
        <v>#N/A</v>
      </c>
      <c r="I57" s="63" t="e">
        <f ca="1">VLOOKUP(N57,INDIRECT('1.CropDatabase'!$C$3),15,0)*R57</f>
        <v>#N/A</v>
      </c>
      <c r="J57" s="54" t="e">
        <f ca="1">B57+VLOOKUP(N57,INDIRECT('1.CropDatabase'!$C$3),12,0)</f>
        <v>#N/A</v>
      </c>
      <c r="K57" s="63" t="e">
        <f ca="1">B57+VLOOKUP(P57,INDIRECT('1.CropDatabase'!$C$3),12,0)+VLOOKUP(P57,INDIRECT('1.CropDatabase'!$C$3),13,0)</f>
        <v>#N/A</v>
      </c>
      <c r="L57" s="61" t="e">
        <f ca="1">VLOOKUP($N57,INDIRECT('1.CropDatabase'!$C$3),33,0)</f>
        <v>#N/A</v>
      </c>
      <c r="M57" s="33" t="e">
        <f ca="1">R57*VLOOKUP($N57,INDIRECT('1.CropDatabase'!$C$3),35,0)</f>
        <v>#N/A</v>
      </c>
      <c r="O57" s="73" t="s">
        <v>46</v>
      </c>
      <c r="Q57" s="73" t="s">
        <v>49</v>
      </c>
      <c r="S57" s="73" t="s">
        <v>47</v>
      </c>
      <c r="T57" s="74" t="e">
        <f t="shared" ca="1" si="0"/>
        <v>#N/A</v>
      </c>
      <c r="U57" s="75" t="s">
        <v>52</v>
      </c>
      <c r="V57" s="76" t="e">
        <f t="shared" ca="1" si="1"/>
        <v>#N/A</v>
      </c>
    </row>
    <row r="58" spans="1:22" x14ac:dyDescent="0.2">
      <c r="A58" s="2"/>
      <c r="B58" s="108"/>
      <c r="C58" s="53" t="e">
        <f ca="1">R58*VLOOKUP(N58,INDIRECT('1.CropDatabase'!$C$3),8,0)</f>
        <v>#N/A</v>
      </c>
      <c r="D58" s="54" t="e">
        <f ca="1">IF(VLOOKUP(N58,INDIRECT('1.CropDatabase'!$C$3),9,0)="DS","DS",R58*VLOOKUP(N58,INDIRECT('1.CropDatabase'!$C$3),9,0))</f>
        <v>#N/A</v>
      </c>
      <c r="E58" s="74" t="e">
        <f ca="1">B58+VLOOKUP(N58,INDIRECT('1.CropDatabase'!$C$3),6,0)</f>
        <v>#N/A</v>
      </c>
      <c r="F58" s="3"/>
      <c r="H58" s="63" t="e">
        <f ca="1">VLOOKUP(N58,INDIRECT('1.CropDatabase'!$C$3),16,0)*R58</f>
        <v>#N/A</v>
      </c>
      <c r="I58" s="63" t="e">
        <f ca="1">VLOOKUP(N58,INDIRECT('1.CropDatabase'!$C$3),15,0)*R58</f>
        <v>#N/A</v>
      </c>
      <c r="J58" s="54" t="e">
        <f ca="1">B58+VLOOKUP(N58,INDIRECT('1.CropDatabase'!$C$3),12,0)</f>
        <v>#N/A</v>
      </c>
      <c r="K58" s="63" t="e">
        <f ca="1">B58+VLOOKUP(P58,INDIRECT('1.CropDatabase'!$C$3),12,0)+VLOOKUP(P58,INDIRECT('1.CropDatabase'!$C$3),13,0)</f>
        <v>#N/A</v>
      </c>
      <c r="L58" s="61" t="e">
        <f ca="1">VLOOKUP($N58,INDIRECT('1.CropDatabase'!$C$3),33,0)</f>
        <v>#N/A</v>
      </c>
      <c r="M58" s="33" t="e">
        <f ca="1">R58*VLOOKUP($N58,INDIRECT('1.CropDatabase'!$C$3),35,0)</f>
        <v>#N/A</v>
      </c>
      <c r="O58" s="73" t="s">
        <v>46</v>
      </c>
      <c r="Q58" s="73" t="s">
        <v>49</v>
      </c>
      <c r="S58" s="73" t="s">
        <v>47</v>
      </c>
      <c r="T58" s="74" t="e">
        <f t="shared" ca="1" si="0"/>
        <v>#N/A</v>
      </c>
      <c r="U58" s="75" t="s">
        <v>52</v>
      </c>
      <c r="V58" s="76" t="e">
        <f t="shared" ca="1" si="1"/>
        <v>#N/A</v>
      </c>
    </row>
    <row r="59" spans="1:22" x14ac:dyDescent="0.2">
      <c r="A59" s="2"/>
      <c r="B59" s="108"/>
      <c r="C59" s="53" t="e">
        <f ca="1">R59*VLOOKUP(N59,INDIRECT('1.CropDatabase'!$C$3),8,0)</f>
        <v>#N/A</v>
      </c>
      <c r="D59" s="54" t="e">
        <f ca="1">IF(VLOOKUP(N59,INDIRECT('1.CropDatabase'!$C$3),9,0)="DS","DS",R59*VLOOKUP(N59,INDIRECT('1.CropDatabase'!$C$3),9,0))</f>
        <v>#N/A</v>
      </c>
      <c r="E59" s="74" t="e">
        <f ca="1">B59+VLOOKUP(N59,INDIRECT('1.CropDatabase'!$C$3),6,0)</f>
        <v>#N/A</v>
      </c>
      <c r="F59" s="3"/>
      <c r="H59" s="63" t="e">
        <f ca="1">VLOOKUP(N59,INDIRECT('1.CropDatabase'!$C$3),16,0)*R59</f>
        <v>#N/A</v>
      </c>
      <c r="I59" s="63" t="e">
        <f ca="1">VLOOKUP(N59,INDIRECT('1.CropDatabase'!$C$3),15,0)*R59</f>
        <v>#N/A</v>
      </c>
      <c r="J59" s="54" t="e">
        <f ca="1">B59+VLOOKUP(N59,INDIRECT('1.CropDatabase'!$C$3),12,0)</f>
        <v>#N/A</v>
      </c>
      <c r="K59" s="63" t="e">
        <f ca="1">B59+VLOOKUP(P59,INDIRECT('1.CropDatabase'!$C$3),12,0)+VLOOKUP(P59,INDIRECT('1.CropDatabase'!$C$3),13,0)</f>
        <v>#N/A</v>
      </c>
      <c r="L59" s="61" t="e">
        <f ca="1">VLOOKUP($N59,INDIRECT('1.CropDatabase'!$C$3),33,0)</f>
        <v>#N/A</v>
      </c>
      <c r="M59" s="33" t="e">
        <f ca="1">R59*VLOOKUP($N59,INDIRECT('1.CropDatabase'!$C$3),35,0)</f>
        <v>#N/A</v>
      </c>
      <c r="O59" s="73" t="s">
        <v>46</v>
      </c>
      <c r="Q59" s="73" t="s">
        <v>49</v>
      </c>
      <c r="S59" s="73" t="s">
        <v>47</v>
      </c>
      <c r="T59" s="74" t="e">
        <f t="shared" ca="1" si="0"/>
        <v>#N/A</v>
      </c>
      <c r="U59" s="75" t="s">
        <v>52</v>
      </c>
      <c r="V59" s="76" t="e">
        <f t="shared" ca="1" si="1"/>
        <v>#N/A</v>
      </c>
    </row>
    <row r="60" spans="1:22" x14ac:dyDescent="0.2">
      <c r="A60" s="2"/>
      <c r="B60" s="108"/>
      <c r="C60" s="53" t="e">
        <f ca="1">R60*VLOOKUP(N60,INDIRECT('1.CropDatabase'!$C$3),8,0)</f>
        <v>#N/A</v>
      </c>
      <c r="D60" s="54" t="e">
        <f ca="1">IF(VLOOKUP(N60,INDIRECT('1.CropDatabase'!$C$3),9,0)="DS","DS",R60*VLOOKUP(N60,INDIRECT('1.CropDatabase'!$C$3),9,0))</f>
        <v>#N/A</v>
      </c>
      <c r="E60" s="74" t="e">
        <f ca="1">B60+VLOOKUP(N60,INDIRECT('1.CropDatabase'!$C$3),6,0)</f>
        <v>#N/A</v>
      </c>
      <c r="F60" s="3"/>
      <c r="H60" s="63" t="e">
        <f ca="1">VLOOKUP(N60,INDIRECT('1.CropDatabase'!$C$3),16,0)*R60</f>
        <v>#N/A</v>
      </c>
      <c r="I60" s="63" t="e">
        <f ca="1">VLOOKUP(N60,INDIRECT('1.CropDatabase'!$C$3),15,0)*R60</f>
        <v>#N/A</v>
      </c>
      <c r="J60" s="54" t="e">
        <f ca="1">B60+VLOOKUP(N60,INDIRECT('1.CropDatabase'!$C$3),12,0)</f>
        <v>#N/A</v>
      </c>
      <c r="K60" s="63" t="e">
        <f ca="1">B60+VLOOKUP(P60,INDIRECT('1.CropDatabase'!$C$3),12,0)+VLOOKUP(P60,INDIRECT('1.CropDatabase'!$C$3),13,0)</f>
        <v>#N/A</v>
      </c>
      <c r="L60" s="61" t="e">
        <f ca="1">VLOOKUP($N60,INDIRECT('1.CropDatabase'!$C$3),33,0)</f>
        <v>#N/A</v>
      </c>
      <c r="M60" s="33" t="e">
        <f ca="1">R60*VLOOKUP($N60,INDIRECT('1.CropDatabase'!$C$3),35,0)</f>
        <v>#N/A</v>
      </c>
      <c r="O60" s="73" t="s">
        <v>46</v>
      </c>
      <c r="Q60" s="73" t="s">
        <v>49</v>
      </c>
      <c r="S60" s="73" t="s">
        <v>47</v>
      </c>
      <c r="T60" s="74" t="e">
        <f t="shared" ca="1" si="0"/>
        <v>#N/A</v>
      </c>
      <c r="U60" s="75" t="s">
        <v>52</v>
      </c>
      <c r="V60" s="76" t="e">
        <f t="shared" ca="1" si="1"/>
        <v>#N/A</v>
      </c>
    </row>
    <row r="61" spans="1:22" x14ac:dyDescent="0.2">
      <c r="A61" s="2"/>
      <c r="B61" s="108"/>
      <c r="C61" s="53" t="e">
        <f ca="1">R61*VLOOKUP(N61,INDIRECT('1.CropDatabase'!$C$3),8,0)</f>
        <v>#N/A</v>
      </c>
      <c r="D61" s="54" t="e">
        <f ca="1">IF(VLOOKUP(N61,INDIRECT('1.CropDatabase'!$C$3),9,0)="DS","DS",R61*VLOOKUP(N61,INDIRECT('1.CropDatabase'!$C$3),9,0))</f>
        <v>#N/A</v>
      </c>
      <c r="E61" s="74" t="e">
        <f ca="1">B61+VLOOKUP(N61,INDIRECT('1.CropDatabase'!$C$3),6,0)</f>
        <v>#N/A</v>
      </c>
      <c r="F61" s="3"/>
      <c r="H61" s="63" t="e">
        <f ca="1">VLOOKUP(N61,INDIRECT('1.CropDatabase'!$C$3),16,0)*R61</f>
        <v>#N/A</v>
      </c>
      <c r="I61" s="63" t="e">
        <f ca="1">VLOOKUP(N61,INDIRECT('1.CropDatabase'!$C$3),15,0)*R61</f>
        <v>#N/A</v>
      </c>
      <c r="J61" s="54" t="e">
        <f ca="1">B61+VLOOKUP(N61,INDIRECT('1.CropDatabase'!$C$3),12,0)</f>
        <v>#N/A</v>
      </c>
      <c r="K61" s="63" t="e">
        <f ca="1">B61+VLOOKUP(P61,INDIRECT('1.CropDatabase'!$C$3),12,0)+VLOOKUP(P61,INDIRECT('1.CropDatabase'!$C$3),13,0)</f>
        <v>#N/A</v>
      </c>
      <c r="L61" s="61" t="e">
        <f ca="1">VLOOKUP($N61,INDIRECT('1.CropDatabase'!$C$3),33,0)</f>
        <v>#N/A</v>
      </c>
      <c r="M61" s="33" t="e">
        <f ca="1">R61*VLOOKUP($N61,INDIRECT('1.CropDatabase'!$C$3),35,0)</f>
        <v>#N/A</v>
      </c>
      <c r="O61" s="73" t="s">
        <v>46</v>
      </c>
      <c r="Q61" s="73" t="s">
        <v>49</v>
      </c>
      <c r="S61" s="73" t="s">
        <v>47</v>
      </c>
      <c r="T61" s="74" t="e">
        <f t="shared" ca="1" si="0"/>
        <v>#N/A</v>
      </c>
      <c r="U61" s="75" t="s">
        <v>52</v>
      </c>
      <c r="V61" s="76" t="e">
        <f t="shared" ca="1" si="1"/>
        <v>#N/A</v>
      </c>
    </row>
    <row r="62" spans="1:22" x14ac:dyDescent="0.2">
      <c r="A62" s="2"/>
      <c r="B62" s="108"/>
      <c r="C62" s="53" t="e">
        <f ca="1">R62*VLOOKUP(N62,INDIRECT('1.CropDatabase'!$C$3),8,0)</f>
        <v>#N/A</v>
      </c>
      <c r="D62" s="54" t="e">
        <f ca="1">IF(VLOOKUP(N62,INDIRECT('1.CropDatabase'!$C$3),9,0)="DS","DS",R62*VLOOKUP(N62,INDIRECT('1.CropDatabase'!$C$3),9,0))</f>
        <v>#N/A</v>
      </c>
      <c r="E62" s="74" t="e">
        <f ca="1">B62+VLOOKUP(N62,INDIRECT('1.CropDatabase'!$C$3),6,0)</f>
        <v>#N/A</v>
      </c>
      <c r="F62" s="3"/>
      <c r="H62" s="63" t="e">
        <f ca="1">VLOOKUP(N62,INDIRECT('1.CropDatabase'!$C$3),16,0)*R62</f>
        <v>#N/A</v>
      </c>
      <c r="I62" s="63" t="e">
        <f ca="1">VLOOKUP(N62,INDIRECT('1.CropDatabase'!$C$3),15,0)*R62</f>
        <v>#N/A</v>
      </c>
      <c r="J62" s="54" t="e">
        <f ca="1">B62+VLOOKUP(N62,INDIRECT('1.CropDatabase'!$C$3),12,0)</f>
        <v>#N/A</v>
      </c>
      <c r="K62" s="63" t="e">
        <f ca="1">B62+VLOOKUP(P62,INDIRECT('1.CropDatabase'!$C$3),12,0)+VLOOKUP(P62,INDIRECT('1.CropDatabase'!$C$3),13,0)</f>
        <v>#N/A</v>
      </c>
      <c r="L62" s="61" t="e">
        <f ca="1">VLOOKUP($N62,INDIRECT('1.CropDatabase'!$C$3),33,0)</f>
        <v>#N/A</v>
      </c>
      <c r="M62" s="33" t="e">
        <f ca="1">R62*VLOOKUP($N62,INDIRECT('1.CropDatabase'!$C$3),35,0)</f>
        <v>#N/A</v>
      </c>
      <c r="O62" s="73" t="s">
        <v>46</v>
      </c>
      <c r="Q62" s="73" t="s">
        <v>49</v>
      </c>
      <c r="S62" s="73" t="s">
        <v>47</v>
      </c>
      <c r="T62" s="74" t="e">
        <f t="shared" ca="1" si="0"/>
        <v>#N/A</v>
      </c>
      <c r="U62" s="75" t="s">
        <v>52</v>
      </c>
      <c r="V62" s="76" t="e">
        <f t="shared" ca="1" si="1"/>
        <v>#N/A</v>
      </c>
    </row>
    <row r="63" spans="1:22" x14ac:dyDescent="0.2">
      <c r="A63" s="2"/>
      <c r="B63" s="108"/>
      <c r="C63" s="53" t="e">
        <f ca="1">R63*VLOOKUP(N63,INDIRECT('1.CropDatabase'!$C$3),8,0)</f>
        <v>#N/A</v>
      </c>
      <c r="D63" s="54" t="e">
        <f ca="1">IF(VLOOKUP(N63,INDIRECT('1.CropDatabase'!$C$3),9,0)="DS","DS",R63*VLOOKUP(N63,INDIRECT('1.CropDatabase'!$C$3),9,0))</f>
        <v>#N/A</v>
      </c>
      <c r="E63" s="74" t="e">
        <f ca="1">B63+VLOOKUP(N63,INDIRECT('1.CropDatabase'!$C$3),6,0)</f>
        <v>#N/A</v>
      </c>
      <c r="F63" s="3"/>
      <c r="H63" s="63" t="e">
        <f ca="1">VLOOKUP(N63,INDIRECT('1.CropDatabase'!$C$3),16,0)*R63</f>
        <v>#N/A</v>
      </c>
      <c r="I63" s="63" t="e">
        <f ca="1">VLOOKUP(N63,INDIRECT('1.CropDatabase'!$C$3),15,0)*R63</f>
        <v>#N/A</v>
      </c>
      <c r="J63" s="54" t="e">
        <f ca="1">B63+VLOOKUP(N63,INDIRECT('1.CropDatabase'!$C$3),12,0)</f>
        <v>#N/A</v>
      </c>
      <c r="K63" s="63" t="e">
        <f ca="1">B63+VLOOKUP(P63,INDIRECT('1.CropDatabase'!$C$3),12,0)+VLOOKUP(P63,INDIRECT('1.CropDatabase'!$C$3),13,0)</f>
        <v>#N/A</v>
      </c>
      <c r="L63" s="61" t="e">
        <f ca="1">VLOOKUP($N63,INDIRECT('1.CropDatabase'!$C$3),33,0)</f>
        <v>#N/A</v>
      </c>
      <c r="M63" s="33" t="e">
        <f ca="1">R63*VLOOKUP($N63,INDIRECT('1.CropDatabase'!$C$3),35,0)</f>
        <v>#N/A</v>
      </c>
      <c r="O63" s="73" t="s">
        <v>46</v>
      </c>
      <c r="Q63" s="73" t="s">
        <v>49</v>
      </c>
      <c r="S63" s="73" t="s">
        <v>47</v>
      </c>
      <c r="T63" s="74" t="e">
        <f t="shared" ca="1" si="0"/>
        <v>#N/A</v>
      </c>
      <c r="U63" s="75" t="s">
        <v>52</v>
      </c>
      <c r="V63" s="76" t="e">
        <f t="shared" ca="1" si="1"/>
        <v>#N/A</v>
      </c>
    </row>
    <row r="64" spans="1:22" x14ac:dyDescent="0.2">
      <c r="A64" s="2"/>
      <c r="B64" s="108"/>
      <c r="C64" s="53" t="e">
        <f ca="1">R64*VLOOKUP(N64,INDIRECT('1.CropDatabase'!$C$3),8,0)</f>
        <v>#N/A</v>
      </c>
      <c r="D64" s="54" t="e">
        <f ca="1">IF(VLOOKUP(N64,INDIRECT('1.CropDatabase'!$C$3),9,0)="DS","DS",R64*VLOOKUP(N64,INDIRECT('1.CropDatabase'!$C$3),9,0))</f>
        <v>#N/A</v>
      </c>
      <c r="E64" s="74" t="e">
        <f ca="1">B64+VLOOKUP(N64,INDIRECT('1.CropDatabase'!$C$3),6,0)</f>
        <v>#N/A</v>
      </c>
      <c r="F64" s="3"/>
      <c r="H64" s="63" t="e">
        <f ca="1">VLOOKUP(N64,INDIRECT('1.CropDatabase'!$C$3),16,0)*R64</f>
        <v>#N/A</v>
      </c>
      <c r="I64" s="63" t="e">
        <f ca="1">VLOOKUP(N64,INDIRECT('1.CropDatabase'!$C$3),15,0)*R64</f>
        <v>#N/A</v>
      </c>
      <c r="J64" s="54" t="e">
        <f ca="1">B64+VLOOKUP(N64,INDIRECT('1.CropDatabase'!$C$3),12,0)</f>
        <v>#N/A</v>
      </c>
      <c r="K64" s="63" t="e">
        <f ca="1">B64+VLOOKUP(P64,INDIRECT('1.CropDatabase'!$C$3),12,0)+VLOOKUP(P64,INDIRECT('1.CropDatabase'!$C$3),13,0)</f>
        <v>#N/A</v>
      </c>
      <c r="L64" s="61" t="e">
        <f ca="1">VLOOKUP($N64,INDIRECT('1.CropDatabase'!$C$3),33,0)</f>
        <v>#N/A</v>
      </c>
      <c r="M64" s="33" t="e">
        <f ca="1">R64*VLOOKUP($N64,INDIRECT('1.CropDatabase'!$C$3),35,0)</f>
        <v>#N/A</v>
      </c>
      <c r="O64" s="73" t="s">
        <v>46</v>
      </c>
      <c r="Q64" s="73" t="s">
        <v>49</v>
      </c>
      <c r="S64" s="73" t="s">
        <v>47</v>
      </c>
      <c r="T64" s="74" t="e">
        <f t="shared" ca="1" si="0"/>
        <v>#N/A</v>
      </c>
      <c r="U64" s="75" t="s">
        <v>52</v>
      </c>
      <c r="V64" s="76" t="e">
        <f t="shared" ca="1" si="1"/>
        <v>#N/A</v>
      </c>
    </row>
    <row r="65" spans="1:22" x14ac:dyDescent="0.2">
      <c r="A65" s="2"/>
      <c r="B65" s="108"/>
      <c r="C65" s="53" t="e">
        <f ca="1">R65*VLOOKUP(N65,INDIRECT('1.CropDatabase'!$C$3),8,0)</f>
        <v>#N/A</v>
      </c>
      <c r="D65" s="54" t="e">
        <f ca="1">IF(VLOOKUP(N65,INDIRECT('1.CropDatabase'!$C$3),9,0)="DS","DS",R65*VLOOKUP(N65,INDIRECT('1.CropDatabase'!$C$3),9,0))</f>
        <v>#N/A</v>
      </c>
      <c r="E65" s="74" t="e">
        <f ca="1">B65+VLOOKUP(N65,INDIRECT('1.CropDatabase'!$C$3),6,0)</f>
        <v>#N/A</v>
      </c>
      <c r="F65" s="3"/>
      <c r="H65" s="63" t="e">
        <f ca="1">VLOOKUP(N65,INDIRECT('1.CropDatabase'!$C$3),16,0)*R65</f>
        <v>#N/A</v>
      </c>
      <c r="I65" s="63" t="e">
        <f ca="1">VLOOKUP(N65,INDIRECT('1.CropDatabase'!$C$3),15,0)*R65</f>
        <v>#N/A</v>
      </c>
      <c r="J65" s="54" t="e">
        <f ca="1">B65+VLOOKUP(N65,INDIRECT('1.CropDatabase'!$C$3),12,0)</f>
        <v>#N/A</v>
      </c>
      <c r="K65" s="63" t="e">
        <f ca="1">B65+VLOOKUP(P65,INDIRECT('1.CropDatabase'!$C$3),12,0)+VLOOKUP(P65,INDIRECT('1.CropDatabase'!$C$3),13,0)</f>
        <v>#N/A</v>
      </c>
      <c r="L65" s="61" t="e">
        <f ca="1">VLOOKUP($N65,INDIRECT('1.CropDatabase'!$C$3),33,0)</f>
        <v>#N/A</v>
      </c>
      <c r="M65" s="33" t="e">
        <f ca="1">R65*VLOOKUP($N65,INDIRECT('1.CropDatabase'!$C$3),35,0)</f>
        <v>#N/A</v>
      </c>
      <c r="O65" s="73" t="s">
        <v>46</v>
      </c>
      <c r="Q65" s="73" t="s">
        <v>49</v>
      </c>
      <c r="S65" s="73" t="s">
        <v>47</v>
      </c>
      <c r="T65" s="74" t="e">
        <f t="shared" ca="1" si="0"/>
        <v>#N/A</v>
      </c>
      <c r="U65" s="75" t="s">
        <v>52</v>
      </c>
      <c r="V65" s="76" t="e">
        <f t="shared" ca="1" si="1"/>
        <v>#N/A</v>
      </c>
    </row>
    <row r="66" spans="1:22" x14ac:dyDescent="0.2">
      <c r="A66" s="2"/>
      <c r="B66" s="108"/>
      <c r="C66" s="53" t="e">
        <f ca="1">R66*VLOOKUP(N66,INDIRECT('1.CropDatabase'!$C$3),8,0)</f>
        <v>#N/A</v>
      </c>
      <c r="D66" s="54" t="e">
        <f ca="1">IF(VLOOKUP(N66,INDIRECT('1.CropDatabase'!$C$3),9,0)="DS","DS",R66*VLOOKUP(N66,INDIRECT('1.CropDatabase'!$C$3),9,0))</f>
        <v>#N/A</v>
      </c>
      <c r="E66" s="74" t="e">
        <f ca="1">B66+VLOOKUP(N66,INDIRECT('1.CropDatabase'!$C$3),6,0)</f>
        <v>#N/A</v>
      </c>
      <c r="F66" s="3"/>
      <c r="H66" s="63" t="e">
        <f ca="1">VLOOKUP(N66,INDIRECT('1.CropDatabase'!$C$3),16,0)*R66</f>
        <v>#N/A</v>
      </c>
      <c r="I66" s="63" t="e">
        <f ca="1">VLOOKUP(N66,INDIRECT('1.CropDatabase'!$C$3),15,0)*R66</f>
        <v>#N/A</v>
      </c>
      <c r="J66" s="54" t="e">
        <f ca="1">B66+VLOOKUP(N66,INDIRECT('1.CropDatabase'!$C$3),12,0)</f>
        <v>#N/A</v>
      </c>
      <c r="K66" s="63" t="e">
        <f ca="1">B66+VLOOKUP(P66,INDIRECT('1.CropDatabase'!$C$3),12,0)+VLOOKUP(P66,INDIRECT('1.CropDatabase'!$C$3),13,0)</f>
        <v>#N/A</v>
      </c>
      <c r="L66" s="61" t="e">
        <f ca="1">VLOOKUP($N66,INDIRECT('1.CropDatabase'!$C$3),33,0)</f>
        <v>#N/A</v>
      </c>
      <c r="M66" s="33" t="e">
        <f ca="1">R66*VLOOKUP($N66,INDIRECT('1.CropDatabase'!$C$3),35,0)</f>
        <v>#N/A</v>
      </c>
      <c r="O66" s="73" t="s">
        <v>46</v>
      </c>
      <c r="Q66" s="73" t="s">
        <v>49</v>
      </c>
      <c r="S66" s="73" t="s">
        <v>47</v>
      </c>
      <c r="T66" s="74" t="e">
        <f t="shared" ca="1" si="0"/>
        <v>#N/A</v>
      </c>
      <c r="U66" s="75" t="s">
        <v>52</v>
      </c>
      <c r="V66" s="76" t="e">
        <f t="shared" ca="1" si="1"/>
        <v>#N/A</v>
      </c>
    </row>
    <row r="67" spans="1:22" x14ac:dyDescent="0.2">
      <c r="A67" s="2"/>
      <c r="B67" s="108"/>
      <c r="C67" s="53" t="e">
        <f ca="1">R67*VLOOKUP(N67,INDIRECT('1.CropDatabase'!$C$3),8,0)</f>
        <v>#N/A</v>
      </c>
      <c r="D67" s="54" t="e">
        <f ca="1">IF(VLOOKUP(N67,INDIRECT('1.CropDatabase'!$C$3),9,0)="DS","DS",R67*VLOOKUP(N67,INDIRECT('1.CropDatabase'!$C$3),9,0))</f>
        <v>#N/A</v>
      </c>
      <c r="E67" s="74" t="e">
        <f ca="1">B67+VLOOKUP(N67,INDIRECT('1.CropDatabase'!$C$3),6,0)</f>
        <v>#N/A</v>
      </c>
      <c r="F67" s="3"/>
      <c r="H67" s="63" t="e">
        <f ca="1">VLOOKUP(N67,INDIRECT('1.CropDatabase'!$C$3),16,0)*R67</f>
        <v>#N/A</v>
      </c>
      <c r="I67" s="63" t="e">
        <f ca="1">VLOOKUP(N67,INDIRECT('1.CropDatabase'!$C$3),15,0)*R67</f>
        <v>#N/A</v>
      </c>
      <c r="J67" s="54" t="e">
        <f ca="1">B67+VLOOKUP(N67,INDIRECT('1.CropDatabase'!$C$3),12,0)</f>
        <v>#N/A</v>
      </c>
      <c r="K67" s="63" t="e">
        <f ca="1">B67+VLOOKUP(P67,INDIRECT('1.CropDatabase'!$C$3),12,0)+VLOOKUP(P67,INDIRECT('1.CropDatabase'!$C$3),13,0)</f>
        <v>#N/A</v>
      </c>
      <c r="L67" s="61" t="e">
        <f ca="1">VLOOKUP($N67,INDIRECT('1.CropDatabase'!$C$3),33,0)</f>
        <v>#N/A</v>
      </c>
      <c r="M67" s="33" t="e">
        <f ca="1">R67*VLOOKUP($N67,INDIRECT('1.CropDatabase'!$C$3),35,0)</f>
        <v>#N/A</v>
      </c>
      <c r="O67" s="73" t="s">
        <v>46</v>
      </c>
      <c r="Q67" s="73" t="s">
        <v>49</v>
      </c>
      <c r="S67" s="73" t="s">
        <v>47</v>
      </c>
      <c r="T67" s="74" t="e">
        <f t="shared" ca="1" si="0"/>
        <v>#N/A</v>
      </c>
      <c r="U67" s="75" t="s">
        <v>52</v>
      </c>
      <c r="V67" s="76" t="e">
        <f t="shared" ca="1" si="1"/>
        <v>#N/A</v>
      </c>
    </row>
    <row r="68" spans="1:22" x14ac:dyDescent="0.2">
      <c r="A68" s="2"/>
      <c r="B68" s="108"/>
      <c r="C68" s="53" t="e">
        <f ca="1">R68*VLOOKUP(N68,INDIRECT('1.CropDatabase'!$C$3),8,0)</f>
        <v>#N/A</v>
      </c>
      <c r="D68" s="54" t="e">
        <f ca="1">IF(VLOOKUP(N68,INDIRECT('1.CropDatabase'!$C$3),9,0)="DS","DS",R68*VLOOKUP(N68,INDIRECT('1.CropDatabase'!$C$3),9,0))</f>
        <v>#N/A</v>
      </c>
      <c r="E68" s="74" t="e">
        <f ca="1">B68+VLOOKUP(N68,INDIRECT('1.CropDatabase'!$C$3),6,0)</f>
        <v>#N/A</v>
      </c>
      <c r="F68" s="3"/>
      <c r="H68" s="63" t="e">
        <f ca="1">VLOOKUP(N68,INDIRECT('1.CropDatabase'!$C$3),16,0)*R68</f>
        <v>#N/A</v>
      </c>
      <c r="I68" s="63" t="e">
        <f ca="1">VLOOKUP(N68,INDIRECT('1.CropDatabase'!$C$3),15,0)*R68</f>
        <v>#N/A</v>
      </c>
      <c r="J68" s="54" t="e">
        <f ca="1">B68+VLOOKUP(N68,INDIRECT('1.CropDatabase'!$C$3),12,0)</f>
        <v>#N/A</v>
      </c>
      <c r="K68" s="63" t="e">
        <f ca="1">B68+VLOOKUP(P68,INDIRECT('1.CropDatabase'!$C$3),12,0)+VLOOKUP(P68,INDIRECT('1.CropDatabase'!$C$3),13,0)</f>
        <v>#N/A</v>
      </c>
      <c r="L68" s="61" t="e">
        <f ca="1">VLOOKUP($N68,INDIRECT('1.CropDatabase'!$C$3),33,0)</f>
        <v>#N/A</v>
      </c>
      <c r="M68" s="33" t="e">
        <f ca="1">R68*VLOOKUP($N68,INDIRECT('1.CropDatabase'!$C$3),35,0)</f>
        <v>#N/A</v>
      </c>
      <c r="O68" s="73" t="s">
        <v>46</v>
      </c>
      <c r="Q68" s="73" t="s">
        <v>49</v>
      </c>
      <c r="S68" s="73" t="s">
        <v>47</v>
      </c>
      <c r="T68" s="74" t="e">
        <f t="shared" ca="1" si="0"/>
        <v>#N/A</v>
      </c>
      <c r="U68" s="75" t="s">
        <v>52</v>
      </c>
      <c r="V68" s="76" t="e">
        <f t="shared" ca="1" si="1"/>
        <v>#N/A</v>
      </c>
    </row>
    <row r="69" spans="1:22" x14ac:dyDescent="0.2">
      <c r="A69" s="2"/>
      <c r="B69" s="108"/>
      <c r="C69" s="53" t="e">
        <f ca="1">R69*VLOOKUP(N69,INDIRECT('1.CropDatabase'!$C$3),8,0)</f>
        <v>#N/A</v>
      </c>
      <c r="D69" s="54" t="e">
        <f ca="1">IF(VLOOKUP(N69,INDIRECT('1.CropDatabase'!$C$3),9,0)="DS","DS",R69*VLOOKUP(N69,INDIRECT('1.CropDatabase'!$C$3),9,0))</f>
        <v>#N/A</v>
      </c>
      <c r="E69" s="74" t="e">
        <f ca="1">B69+VLOOKUP(N69,INDIRECT('1.CropDatabase'!$C$3),6,0)</f>
        <v>#N/A</v>
      </c>
      <c r="F69" s="3"/>
      <c r="H69" s="63" t="e">
        <f ca="1">VLOOKUP(N69,INDIRECT('1.CropDatabase'!$C$3),16,0)*R69</f>
        <v>#N/A</v>
      </c>
      <c r="I69" s="63" t="e">
        <f ca="1">VLOOKUP(N69,INDIRECT('1.CropDatabase'!$C$3),15,0)*R69</f>
        <v>#N/A</v>
      </c>
      <c r="J69" s="54" t="e">
        <f ca="1">B69+VLOOKUP(N69,INDIRECT('1.CropDatabase'!$C$3),12,0)</f>
        <v>#N/A</v>
      </c>
      <c r="K69" s="63" t="e">
        <f ca="1">B69+VLOOKUP(P69,INDIRECT('1.CropDatabase'!$C$3),12,0)+VLOOKUP(P69,INDIRECT('1.CropDatabase'!$C$3),13,0)</f>
        <v>#N/A</v>
      </c>
      <c r="L69" s="61" t="e">
        <f ca="1">VLOOKUP($N69,INDIRECT('1.CropDatabase'!$C$3),33,0)</f>
        <v>#N/A</v>
      </c>
      <c r="M69" s="33" t="e">
        <f ca="1">R69*VLOOKUP($N69,INDIRECT('1.CropDatabase'!$C$3),35,0)</f>
        <v>#N/A</v>
      </c>
      <c r="O69" s="73" t="s">
        <v>46</v>
      </c>
      <c r="Q69" s="73" t="s">
        <v>49</v>
      </c>
      <c r="S69" s="73" t="s">
        <v>47</v>
      </c>
      <c r="T69" s="74" t="e">
        <f t="shared" ca="1" si="0"/>
        <v>#N/A</v>
      </c>
      <c r="U69" s="75" t="s">
        <v>52</v>
      </c>
      <c r="V69" s="76" t="e">
        <f t="shared" ca="1" si="1"/>
        <v>#N/A</v>
      </c>
    </row>
    <row r="70" spans="1:22" x14ac:dyDescent="0.2">
      <c r="A70" s="2"/>
      <c r="B70" s="108"/>
      <c r="C70" s="53" t="e">
        <f ca="1">R70*VLOOKUP(N70,INDIRECT('1.CropDatabase'!$C$3),8,0)</f>
        <v>#N/A</v>
      </c>
      <c r="D70" s="54" t="e">
        <f ca="1">IF(VLOOKUP(N70,INDIRECT('1.CropDatabase'!$C$3),9,0)="DS","DS",R70*VLOOKUP(N70,INDIRECT('1.CropDatabase'!$C$3),9,0))</f>
        <v>#N/A</v>
      </c>
      <c r="E70" s="74" t="e">
        <f ca="1">B70+VLOOKUP(N70,INDIRECT('1.CropDatabase'!$C$3),6,0)</f>
        <v>#N/A</v>
      </c>
      <c r="F70" s="3"/>
      <c r="H70" s="63" t="e">
        <f ca="1">VLOOKUP(N70,INDIRECT('1.CropDatabase'!$C$3),16,0)*R70</f>
        <v>#N/A</v>
      </c>
      <c r="I70" s="63" t="e">
        <f ca="1">VLOOKUP(N70,INDIRECT('1.CropDatabase'!$C$3),15,0)*R70</f>
        <v>#N/A</v>
      </c>
      <c r="J70" s="54" t="e">
        <f ca="1">B70+VLOOKUP(N70,INDIRECT('1.CropDatabase'!$C$3),12,0)</f>
        <v>#N/A</v>
      </c>
      <c r="K70" s="63" t="e">
        <f ca="1">B70+VLOOKUP(P70,INDIRECT('1.CropDatabase'!$C$3),12,0)+VLOOKUP(P70,INDIRECT('1.CropDatabase'!$C$3),13,0)</f>
        <v>#N/A</v>
      </c>
      <c r="L70" s="61" t="e">
        <f ca="1">VLOOKUP($N70,INDIRECT('1.CropDatabase'!$C$3),33,0)</f>
        <v>#N/A</v>
      </c>
      <c r="M70" s="33" t="e">
        <f ca="1">R70*VLOOKUP($N70,INDIRECT('1.CropDatabase'!$C$3),35,0)</f>
        <v>#N/A</v>
      </c>
      <c r="O70" s="73" t="s">
        <v>46</v>
      </c>
      <c r="Q70" s="73" t="s">
        <v>49</v>
      </c>
      <c r="S70" s="73" t="s">
        <v>47</v>
      </c>
      <c r="T70" s="74" t="e">
        <f t="shared" ca="1" si="0"/>
        <v>#N/A</v>
      </c>
      <c r="U70" s="75" t="s">
        <v>52</v>
      </c>
      <c r="V70" s="76" t="e">
        <f t="shared" ca="1" si="1"/>
        <v>#N/A</v>
      </c>
    </row>
    <row r="71" spans="1:22" x14ac:dyDescent="0.2">
      <c r="A71" s="2"/>
      <c r="B71" s="108"/>
      <c r="C71" s="53" t="e">
        <f ca="1">R71*VLOOKUP(N71,INDIRECT('1.CropDatabase'!$C$3),8,0)</f>
        <v>#N/A</v>
      </c>
      <c r="D71" s="54" t="e">
        <f ca="1">IF(VLOOKUP(N71,INDIRECT('1.CropDatabase'!$C$3),9,0)="DS","DS",R71*VLOOKUP(N71,INDIRECT('1.CropDatabase'!$C$3),9,0))</f>
        <v>#N/A</v>
      </c>
      <c r="E71" s="74" t="e">
        <f ca="1">B71+VLOOKUP(N71,INDIRECT('1.CropDatabase'!$C$3),6,0)</f>
        <v>#N/A</v>
      </c>
      <c r="F71" s="3"/>
      <c r="H71" s="63" t="e">
        <f ca="1">VLOOKUP(N71,INDIRECT('1.CropDatabase'!$C$3),16,0)*R71</f>
        <v>#N/A</v>
      </c>
      <c r="I71" s="63" t="e">
        <f ca="1">VLOOKUP(N71,INDIRECT('1.CropDatabase'!$C$3),15,0)*R71</f>
        <v>#N/A</v>
      </c>
      <c r="J71" s="54" t="e">
        <f ca="1">B71+VLOOKUP(N71,INDIRECT('1.CropDatabase'!$C$3),12,0)</f>
        <v>#N/A</v>
      </c>
      <c r="K71" s="63" t="e">
        <f ca="1">B71+VLOOKUP(P71,INDIRECT('1.CropDatabase'!$C$3),12,0)+VLOOKUP(P71,INDIRECT('1.CropDatabase'!$C$3),13,0)</f>
        <v>#N/A</v>
      </c>
      <c r="L71" s="61" t="e">
        <f ca="1">VLOOKUP($N71,INDIRECT('1.CropDatabase'!$C$3),33,0)</f>
        <v>#N/A</v>
      </c>
      <c r="M71" s="33" t="e">
        <f ca="1">R71*VLOOKUP($N71,INDIRECT('1.CropDatabase'!$C$3),35,0)</f>
        <v>#N/A</v>
      </c>
      <c r="O71" s="73" t="s">
        <v>46</v>
      </c>
      <c r="Q71" s="73" t="s">
        <v>49</v>
      </c>
      <c r="S71" s="73" t="s">
        <v>47</v>
      </c>
      <c r="T71" s="74" t="e">
        <f t="shared" ref="T71:T134" ca="1" si="2">E71</f>
        <v>#N/A</v>
      </c>
      <c r="U71" s="75" t="s">
        <v>52</v>
      </c>
      <c r="V71" s="76" t="e">
        <f t="shared" ref="V71:V134" ca="1" si="3">K71</f>
        <v>#N/A</v>
      </c>
    </row>
    <row r="72" spans="1:22" x14ac:dyDescent="0.2">
      <c r="A72" s="2"/>
      <c r="B72" s="108"/>
      <c r="C72" s="53" t="e">
        <f ca="1">R72*VLOOKUP(N72,INDIRECT('1.CropDatabase'!$C$3),8,0)</f>
        <v>#N/A</v>
      </c>
      <c r="D72" s="54" t="e">
        <f ca="1">IF(VLOOKUP(N72,INDIRECT('1.CropDatabase'!$C$3),9,0)="DS","DS",R72*VLOOKUP(N72,INDIRECT('1.CropDatabase'!$C$3),9,0))</f>
        <v>#N/A</v>
      </c>
      <c r="E72" s="74" t="e">
        <f ca="1">B72+VLOOKUP(N72,INDIRECT('1.CropDatabase'!$C$3),6,0)</f>
        <v>#N/A</v>
      </c>
      <c r="F72" s="3"/>
      <c r="H72" s="63" t="e">
        <f ca="1">VLOOKUP(N72,INDIRECT('1.CropDatabase'!$C$3),16,0)*R72</f>
        <v>#N/A</v>
      </c>
      <c r="I72" s="63" t="e">
        <f ca="1">VLOOKUP(N72,INDIRECT('1.CropDatabase'!$C$3),15,0)*R72</f>
        <v>#N/A</v>
      </c>
      <c r="J72" s="54" t="e">
        <f ca="1">B72+VLOOKUP(N72,INDIRECT('1.CropDatabase'!$C$3),12,0)</f>
        <v>#N/A</v>
      </c>
      <c r="K72" s="63" t="e">
        <f ca="1">B72+VLOOKUP(P72,INDIRECT('1.CropDatabase'!$C$3),12,0)+VLOOKUP(P72,INDIRECT('1.CropDatabase'!$C$3),13,0)</f>
        <v>#N/A</v>
      </c>
      <c r="L72" s="61" t="e">
        <f ca="1">VLOOKUP($N72,INDIRECT('1.CropDatabase'!$C$3),33,0)</f>
        <v>#N/A</v>
      </c>
      <c r="M72" s="33" t="e">
        <f ca="1">R72*VLOOKUP($N72,INDIRECT('1.CropDatabase'!$C$3),35,0)</f>
        <v>#N/A</v>
      </c>
      <c r="O72" s="73" t="s">
        <v>46</v>
      </c>
      <c r="Q72" s="73" t="s">
        <v>49</v>
      </c>
      <c r="S72" s="73" t="s">
        <v>47</v>
      </c>
      <c r="T72" s="74" t="e">
        <f t="shared" ca="1" si="2"/>
        <v>#N/A</v>
      </c>
      <c r="U72" s="75" t="s">
        <v>52</v>
      </c>
      <c r="V72" s="76" t="e">
        <f t="shared" ca="1" si="3"/>
        <v>#N/A</v>
      </c>
    </row>
    <row r="73" spans="1:22" x14ac:dyDescent="0.2">
      <c r="A73" s="2"/>
      <c r="B73" s="108"/>
      <c r="C73" s="53" t="e">
        <f ca="1">R73*VLOOKUP(N73,INDIRECT('1.CropDatabase'!$C$3),8,0)</f>
        <v>#N/A</v>
      </c>
      <c r="D73" s="54" t="e">
        <f ca="1">IF(VLOOKUP(N73,INDIRECT('1.CropDatabase'!$C$3),9,0)="DS","DS",R73*VLOOKUP(N73,INDIRECT('1.CropDatabase'!$C$3),9,0))</f>
        <v>#N/A</v>
      </c>
      <c r="E73" s="74" t="e">
        <f ca="1">B73+VLOOKUP(N73,INDIRECT('1.CropDatabase'!$C$3),6,0)</f>
        <v>#N/A</v>
      </c>
      <c r="F73" s="3"/>
      <c r="H73" s="63" t="e">
        <f ca="1">VLOOKUP(N73,INDIRECT('1.CropDatabase'!$C$3),16,0)*R73</f>
        <v>#N/A</v>
      </c>
      <c r="I73" s="63" t="e">
        <f ca="1">VLOOKUP(N73,INDIRECT('1.CropDatabase'!$C$3),15,0)*R73</f>
        <v>#N/A</v>
      </c>
      <c r="J73" s="54" t="e">
        <f ca="1">B73+VLOOKUP(N73,INDIRECT('1.CropDatabase'!$C$3),12,0)</f>
        <v>#N/A</v>
      </c>
      <c r="K73" s="63" t="e">
        <f ca="1">B73+VLOOKUP(P73,INDIRECT('1.CropDatabase'!$C$3),12,0)+VLOOKUP(P73,INDIRECT('1.CropDatabase'!$C$3),13,0)</f>
        <v>#N/A</v>
      </c>
      <c r="L73" s="61" t="e">
        <f ca="1">VLOOKUP($N73,INDIRECT('1.CropDatabase'!$C$3),33,0)</f>
        <v>#N/A</v>
      </c>
      <c r="M73" s="33" t="e">
        <f ca="1">R73*VLOOKUP($N73,INDIRECT('1.CropDatabase'!$C$3),35,0)</f>
        <v>#N/A</v>
      </c>
      <c r="O73" s="73" t="s">
        <v>46</v>
      </c>
      <c r="Q73" s="73" t="s">
        <v>49</v>
      </c>
      <c r="S73" s="73" t="s">
        <v>47</v>
      </c>
      <c r="T73" s="74" t="e">
        <f t="shared" ca="1" si="2"/>
        <v>#N/A</v>
      </c>
      <c r="U73" s="75" t="s">
        <v>52</v>
      </c>
      <c r="V73" s="76" t="e">
        <f t="shared" ca="1" si="3"/>
        <v>#N/A</v>
      </c>
    </row>
    <row r="74" spans="1:22" x14ac:dyDescent="0.2">
      <c r="A74" s="2"/>
      <c r="B74" s="108"/>
      <c r="C74" s="53" t="e">
        <f ca="1">R74*VLOOKUP(N74,INDIRECT('1.CropDatabase'!$C$3),8,0)</f>
        <v>#N/A</v>
      </c>
      <c r="D74" s="54" t="e">
        <f ca="1">IF(VLOOKUP(N74,INDIRECT('1.CropDatabase'!$C$3),9,0)="DS","DS",R74*VLOOKUP(N74,INDIRECT('1.CropDatabase'!$C$3),9,0))</f>
        <v>#N/A</v>
      </c>
      <c r="E74" s="74" t="e">
        <f ca="1">B74+VLOOKUP(N74,INDIRECT('1.CropDatabase'!$C$3),6,0)</f>
        <v>#N/A</v>
      </c>
      <c r="F74" s="3"/>
      <c r="H74" s="63" t="e">
        <f ca="1">VLOOKUP(N74,INDIRECT('1.CropDatabase'!$C$3),16,0)*R74</f>
        <v>#N/A</v>
      </c>
      <c r="I74" s="63" t="e">
        <f ca="1">VLOOKUP(N74,INDIRECT('1.CropDatabase'!$C$3),15,0)*R74</f>
        <v>#N/A</v>
      </c>
      <c r="J74" s="54" t="e">
        <f ca="1">B74+VLOOKUP(N74,INDIRECT('1.CropDatabase'!$C$3),12,0)</f>
        <v>#N/A</v>
      </c>
      <c r="K74" s="63" t="e">
        <f ca="1">B74+VLOOKUP(P74,INDIRECT('1.CropDatabase'!$C$3),12,0)+VLOOKUP(P74,INDIRECT('1.CropDatabase'!$C$3),13,0)</f>
        <v>#N/A</v>
      </c>
      <c r="L74" s="61" t="e">
        <f ca="1">VLOOKUP($N74,INDIRECT('1.CropDatabase'!$C$3),33,0)</f>
        <v>#N/A</v>
      </c>
      <c r="M74" s="33" t="e">
        <f ca="1">R74*VLOOKUP($N74,INDIRECT('1.CropDatabase'!$C$3),35,0)</f>
        <v>#N/A</v>
      </c>
      <c r="O74" s="73" t="s">
        <v>46</v>
      </c>
      <c r="Q74" s="73" t="s">
        <v>49</v>
      </c>
      <c r="S74" s="73" t="s">
        <v>47</v>
      </c>
      <c r="T74" s="74" t="e">
        <f t="shared" ca="1" si="2"/>
        <v>#N/A</v>
      </c>
      <c r="U74" s="75" t="s">
        <v>52</v>
      </c>
      <c r="V74" s="76" t="e">
        <f t="shared" ca="1" si="3"/>
        <v>#N/A</v>
      </c>
    </row>
    <row r="75" spans="1:22" x14ac:dyDescent="0.2">
      <c r="A75" s="2"/>
      <c r="B75" s="108"/>
      <c r="C75" s="53" t="e">
        <f ca="1">R75*VLOOKUP(N75,INDIRECT('1.CropDatabase'!$C$3),8,0)</f>
        <v>#N/A</v>
      </c>
      <c r="D75" s="54" t="e">
        <f ca="1">IF(VLOOKUP(N75,INDIRECT('1.CropDatabase'!$C$3),9,0)="DS","DS",R75*VLOOKUP(N75,INDIRECT('1.CropDatabase'!$C$3),9,0))</f>
        <v>#N/A</v>
      </c>
      <c r="E75" s="74" t="e">
        <f ca="1">B75+VLOOKUP(N75,INDIRECT('1.CropDatabase'!$C$3),6,0)</f>
        <v>#N/A</v>
      </c>
      <c r="F75" s="3"/>
      <c r="H75" s="63" t="e">
        <f ca="1">VLOOKUP(N75,INDIRECT('1.CropDatabase'!$C$3),16,0)*R75</f>
        <v>#N/A</v>
      </c>
      <c r="I75" s="63" t="e">
        <f ca="1">VLOOKUP(N75,INDIRECT('1.CropDatabase'!$C$3),15,0)*R75</f>
        <v>#N/A</v>
      </c>
      <c r="J75" s="54" t="e">
        <f ca="1">B75+VLOOKUP(N75,INDIRECT('1.CropDatabase'!$C$3),12,0)</f>
        <v>#N/A</v>
      </c>
      <c r="K75" s="63" t="e">
        <f ca="1">B75+VLOOKUP(P75,INDIRECT('1.CropDatabase'!$C$3),12,0)+VLOOKUP(P75,INDIRECT('1.CropDatabase'!$C$3),13,0)</f>
        <v>#N/A</v>
      </c>
      <c r="L75" s="61" t="e">
        <f ca="1">VLOOKUP($N75,INDIRECT('1.CropDatabase'!$C$3),33,0)</f>
        <v>#N/A</v>
      </c>
      <c r="M75" s="33" t="e">
        <f ca="1">R75*VLOOKUP($N75,INDIRECT('1.CropDatabase'!$C$3),35,0)</f>
        <v>#N/A</v>
      </c>
      <c r="O75" s="73" t="s">
        <v>46</v>
      </c>
      <c r="Q75" s="73" t="s">
        <v>49</v>
      </c>
      <c r="S75" s="73" t="s">
        <v>47</v>
      </c>
      <c r="T75" s="74" t="e">
        <f t="shared" ca="1" si="2"/>
        <v>#N/A</v>
      </c>
      <c r="U75" s="75" t="s">
        <v>52</v>
      </c>
      <c r="V75" s="76" t="e">
        <f t="shared" ca="1" si="3"/>
        <v>#N/A</v>
      </c>
    </row>
    <row r="76" spans="1:22" x14ac:dyDescent="0.2">
      <c r="A76" s="2"/>
      <c r="B76" s="108"/>
      <c r="C76" s="53" t="e">
        <f ca="1">R76*VLOOKUP(N76,INDIRECT('1.CropDatabase'!$C$3),8,0)</f>
        <v>#N/A</v>
      </c>
      <c r="D76" s="54" t="e">
        <f ca="1">IF(VLOOKUP(N76,INDIRECT('1.CropDatabase'!$C$3),9,0)="DS","DS",R76*VLOOKUP(N76,INDIRECT('1.CropDatabase'!$C$3),9,0))</f>
        <v>#N/A</v>
      </c>
      <c r="E76" s="74" t="e">
        <f ca="1">B76+VLOOKUP(N76,INDIRECT('1.CropDatabase'!$C$3),6,0)</f>
        <v>#N/A</v>
      </c>
      <c r="F76" s="3"/>
      <c r="H76" s="63" t="e">
        <f ca="1">VLOOKUP(N76,INDIRECT('1.CropDatabase'!$C$3),16,0)*R76</f>
        <v>#N/A</v>
      </c>
      <c r="I76" s="63" t="e">
        <f ca="1">VLOOKUP(N76,INDIRECT('1.CropDatabase'!$C$3),15,0)*R76</f>
        <v>#N/A</v>
      </c>
      <c r="J76" s="54" t="e">
        <f ca="1">B76+VLOOKUP(N76,INDIRECT('1.CropDatabase'!$C$3),12,0)</f>
        <v>#N/A</v>
      </c>
      <c r="K76" s="63" t="e">
        <f ca="1">B76+VLOOKUP(P76,INDIRECT('1.CropDatabase'!$C$3),12,0)+VLOOKUP(P76,INDIRECT('1.CropDatabase'!$C$3),13,0)</f>
        <v>#N/A</v>
      </c>
      <c r="L76" s="61" t="e">
        <f ca="1">VLOOKUP($N76,INDIRECT('1.CropDatabase'!$C$3),33,0)</f>
        <v>#N/A</v>
      </c>
      <c r="M76" s="33" t="e">
        <f ca="1">R76*VLOOKUP($N76,INDIRECT('1.CropDatabase'!$C$3),35,0)</f>
        <v>#N/A</v>
      </c>
      <c r="O76" s="73" t="s">
        <v>46</v>
      </c>
      <c r="Q76" s="73" t="s">
        <v>49</v>
      </c>
      <c r="S76" s="73" t="s">
        <v>47</v>
      </c>
      <c r="T76" s="74" t="e">
        <f t="shared" ca="1" si="2"/>
        <v>#N/A</v>
      </c>
      <c r="U76" s="75" t="s">
        <v>52</v>
      </c>
      <c r="V76" s="76" t="e">
        <f t="shared" ca="1" si="3"/>
        <v>#N/A</v>
      </c>
    </row>
    <row r="77" spans="1:22" x14ac:dyDescent="0.2">
      <c r="A77" s="2"/>
      <c r="B77" s="108"/>
      <c r="C77" s="53" t="e">
        <f ca="1">R77*VLOOKUP(N77,INDIRECT('1.CropDatabase'!$C$3),8,0)</f>
        <v>#N/A</v>
      </c>
      <c r="D77" s="54" t="e">
        <f ca="1">IF(VLOOKUP(N77,INDIRECT('1.CropDatabase'!$C$3),9,0)="DS","DS",R77*VLOOKUP(N77,INDIRECT('1.CropDatabase'!$C$3),9,0))</f>
        <v>#N/A</v>
      </c>
      <c r="E77" s="74" t="e">
        <f ca="1">B77+VLOOKUP(N77,INDIRECT('1.CropDatabase'!$C$3),6,0)</f>
        <v>#N/A</v>
      </c>
      <c r="F77" s="3"/>
      <c r="H77" s="63" t="e">
        <f ca="1">VLOOKUP(N77,INDIRECT('1.CropDatabase'!$C$3),16,0)*R77</f>
        <v>#N/A</v>
      </c>
      <c r="I77" s="63" t="e">
        <f ca="1">VLOOKUP(N77,INDIRECT('1.CropDatabase'!$C$3),15,0)*R77</f>
        <v>#N/A</v>
      </c>
      <c r="J77" s="54" t="e">
        <f ca="1">B77+VLOOKUP(N77,INDIRECT('1.CropDatabase'!$C$3),12,0)</f>
        <v>#N/A</v>
      </c>
      <c r="K77" s="63" t="e">
        <f ca="1">B77+VLOOKUP(P77,INDIRECT('1.CropDatabase'!$C$3),12,0)+VLOOKUP(P77,INDIRECT('1.CropDatabase'!$C$3),13,0)</f>
        <v>#N/A</v>
      </c>
      <c r="L77" s="61" t="e">
        <f ca="1">VLOOKUP($N77,INDIRECT('1.CropDatabase'!$C$3),33,0)</f>
        <v>#N/A</v>
      </c>
      <c r="M77" s="33" t="e">
        <f ca="1">R77*VLOOKUP($N77,INDIRECT('1.CropDatabase'!$C$3),35,0)</f>
        <v>#N/A</v>
      </c>
      <c r="O77" s="73" t="s">
        <v>46</v>
      </c>
      <c r="Q77" s="73" t="s">
        <v>49</v>
      </c>
      <c r="S77" s="73" t="s">
        <v>47</v>
      </c>
      <c r="T77" s="74" t="e">
        <f t="shared" ca="1" si="2"/>
        <v>#N/A</v>
      </c>
      <c r="U77" s="75" t="s">
        <v>52</v>
      </c>
      <c r="V77" s="76" t="e">
        <f t="shared" ca="1" si="3"/>
        <v>#N/A</v>
      </c>
    </row>
    <row r="78" spans="1:22" x14ac:dyDescent="0.2">
      <c r="A78" s="2"/>
      <c r="B78" s="108"/>
      <c r="C78" s="53" t="e">
        <f ca="1">R78*VLOOKUP(N78,INDIRECT('1.CropDatabase'!$C$3),8,0)</f>
        <v>#N/A</v>
      </c>
      <c r="D78" s="54" t="e">
        <f ca="1">IF(VLOOKUP(N78,INDIRECT('1.CropDatabase'!$C$3),9,0)="DS","DS",R78*VLOOKUP(N78,INDIRECT('1.CropDatabase'!$C$3),9,0))</f>
        <v>#N/A</v>
      </c>
      <c r="E78" s="74" t="e">
        <f ca="1">B78+VLOOKUP(N78,INDIRECT('1.CropDatabase'!$C$3),6,0)</f>
        <v>#N/A</v>
      </c>
      <c r="F78" s="3"/>
      <c r="H78" s="63" t="e">
        <f ca="1">VLOOKUP(N78,INDIRECT('1.CropDatabase'!$C$3),16,0)*R78</f>
        <v>#N/A</v>
      </c>
      <c r="I78" s="63" t="e">
        <f ca="1">VLOOKUP(N78,INDIRECT('1.CropDatabase'!$C$3),15,0)*R78</f>
        <v>#N/A</v>
      </c>
      <c r="J78" s="54" t="e">
        <f ca="1">B78+VLOOKUP(N78,INDIRECT('1.CropDatabase'!$C$3),12,0)</f>
        <v>#N/A</v>
      </c>
      <c r="K78" s="63" t="e">
        <f ca="1">B78+VLOOKUP(P78,INDIRECT('1.CropDatabase'!$C$3),12,0)+VLOOKUP(P78,INDIRECT('1.CropDatabase'!$C$3),13,0)</f>
        <v>#N/A</v>
      </c>
      <c r="L78" s="61" t="e">
        <f ca="1">VLOOKUP($N78,INDIRECT('1.CropDatabase'!$C$3),33,0)</f>
        <v>#N/A</v>
      </c>
      <c r="M78" s="33" t="e">
        <f ca="1">R78*VLOOKUP($N78,INDIRECT('1.CropDatabase'!$C$3),35,0)</f>
        <v>#N/A</v>
      </c>
      <c r="O78" s="73" t="s">
        <v>46</v>
      </c>
      <c r="Q78" s="73" t="s">
        <v>49</v>
      </c>
      <c r="S78" s="73" t="s">
        <v>47</v>
      </c>
      <c r="T78" s="74" t="e">
        <f t="shared" ca="1" si="2"/>
        <v>#N/A</v>
      </c>
      <c r="U78" s="75" t="s">
        <v>52</v>
      </c>
      <c r="V78" s="76" t="e">
        <f t="shared" ca="1" si="3"/>
        <v>#N/A</v>
      </c>
    </row>
    <row r="79" spans="1:22" x14ac:dyDescent="0.2">
      <c r="A79" s="2"/>
      <c r="B79" s="108"/>
      <c r="C79" s="53" t="e">
        <f ca="1">R79*VLOOKUP(N79,INDIRECT('1.CropDatabase'!$C$3),8,0)</f>
        <v>#N/A</v>
      </c>
      <c r="D79" s="54" t="e">
        <f ca="1">IF(VLOOKUP(N79,INDIRECT('1.CropDatabase'!$C$3),9,0)="DS","DS",R79*VLOOKUP(N79,INDIRECT('1.CropDatabase'!$C$3),9,0))</f>
        <v>#N/A</v>
      </c>
      <c r="E79" s="74" t="e">
        <f ca="1">B79+VLOOKUP(N79,INDIRECT('1.CropDatabase'!$C$3),6,0)</f>
        <v>#N/A</v>
      </c>
      <c r="F79" s="3"/>
      <c r="H79" s="63" t="e">
        <f ca="1">VLOOKUP(N79,INDIRECT('1.CropDatabase'!$C$3),16,0)*R79</f>
        <v>#N/A</v>
      </c>
      <c r="I79" s="63" t="e">
        <f ca="1">VLOOKUP(N79,INDIRECT('1.CropDatabase'!$C$3),15,0)*R79</f>
        <v>#N/A</v>
      </c>
      <c r="J79" s="54" t="e">
        <f ca="1">B79+VLOOKUP(N79,INDIRECT('1.CropDatabase'!$C$3),12,0)</f>
        <v>#N/A</v>
      </c>
      <c r="K79" s="63" t="e">
        <f ca="1">B79+VLOOKUP(P79,INDIRECT('1.CropDatabase'!$C$3),12,0)+VLOOKUP(P79,INDIRECT('1.CropDatabase'!$C$3),13,0)</f>
        <v>#N/A</v>
      </c>
      <c r="L79" s="61" t="e">
        <f ca="1">VLOOKUP($N79,INDIRECT('1.CropDatabase'!$C$3),33,0)</f>
        <v>#N/A</v>
      </c>
      <c r="M79" s="33" t="e">
        <f ca="1">R79*VLOOKUP($N79,INDIRECT('1.CropDatabase'!$C$3),35,0)</f>
        <v>#N/A</v>
      </c>
      <c r="O79" s="73" t="s">
        <v>46</v>
      </c>
      <c r="Q79" s="73" t="s">
        <v>49</v>
      </c>
      <c r="S79" s="73" t="s">
        <v>47</v>
      </c>
      <c r="T79" s="74" t="e">
        <f t="shared" ca="1" si="2"/>
        <v>#N/A</v>
      </c>
      <c r="U79" s="75" t="s">
        <v>52</v>
      </c>
      <c r="V79" s="76" t="e">
        <f t="shared" ca="1" si="3"/>
        <v>#N/A</v>
      </c>
    </row>
    <row r="80" spans="1:22" x14ac:dyDescent="0.2">
      <c r="A80" s="2"/>
      <c r="B80" s="108"/>
      <c r="C80" s="53" t="e">
        <f ca="1">R80*VLOOKUP(N80,INDIRECT('1.CropDatabase'!$C$3),8,0)</f>
        <v>#N/A</v>
      </c>
      <c r="D80" s="54" t="e">
        <f ca="1">IF(VLOOKUP(N80,INDIRECT('1.CropDatabase'!$C$3),9,0)="DS","DS",R80*VLOOKUP(N80,INDIRECT('1.CropDatabase'!$C$3),9,0))</f>
        <v>#N/A</v>
      </c>
      <c r="E80" s="74" t="e">
        <f ca="1">B80+VLOOKUP(N80,INDIRECT('1.CropDatabase'!$C$3),6,0)</f>
        <v>#N/A</v>
      </c>
      <c r="F80" s="3"/>
      <c r="H80" s="63" t="e">
        <f ca="1">VLOOKUP(N80,INDIRECT('1.CropDatabase'!$C$3),16,0)*R80</f>
        <v>#N/A</v>
      </c>
      <c r="I80" s="63" t="e">
        <f ca="1">VLOOKUP(N80,INDIRECT('1.CropDatabase'!$C$3),15,0)*R80</f>
        <v>#N/A</v>
      </c>
      <c r="J80" s="54" t="e">
        <f ca="1">B80+VLOOKUP(N80,INDIRECT('1.CropDatabase'!$C$3),12,0)</f>
        <v>#N/A</v>
      </c>
      <c r="K80" s="63" t="e">
        <f ca="1">B80+VLOOKUP(P80,INDIRECT('1.CropDatabase'!$C$3),12,0)+VLOOKUP(P80,INDIRECT('1.CropDatabase'!$C$3),13,0)</f>
        <v>#N/A</v>
      </c>
      <c r="L80" s="61" t="e">
        <f ca="1">VLOOKUP($N80,INDIRECT('1.CropDatabase'!$C$3),33,0)</f>
        <v>#N/A</v>
      </c>
      <c r="M80" s="33" t="e">
        <f ca="1">R80*VLOOKUP($N80,INDIRECT('1.CropDatabase'!$C$3),35,0)</f>
        <v>#N/A</v>
      </c>
      <c r="O80" s="73" t="s">
        <v>46</v>
      </c>
      <c r="Q80" s="73" t="s">
        <v>49</v>
      </c>
      <c r="S80" s="73" t="s">
        <v>47</v>
      </c>
      <c r="T80" s="74" t="e">
        <f t="shared" ca="1" si="2"/>
        <v>#N/A</v>
      </c>
      <c r="U80" s="75" t="s">
        <v>52</v>
      </c>
      <c r="V80" s="76" t="e">
        <f t="shared" ca="1" si="3"/>
        <v>#N/A</v>
      </c>
    </row>
    <row r="81" spans="1:22" x14ac:dyDescent="0.2">
      <c r="A81" s="2"/>
      <c r="B81" s="108"/>
      <c r="C81" s="53" t="e">
        <f ca="1">R81*VLOOKUP(N81,INDIRECT('1.CropDatabase'!$C$3),8,0)</f>
        <v>#N/A</v>
      </c>
      <c r="D81" s="54" t="e">
        <f ca="1">IF(VLOOKUP(N81,INDIRECT('1.CropDatabase'!$C$3),9,0)="DS","DS",R81*VLOOKUP(N81,INDIRECT('1.CropDatabase'!$C$3),9,0))</f>
        <v>#N/A</v>
      </c>
      <c r="E81" s="74" t="e">
        <f ca="1">B81+VLOOKUP(N81,INDIRECT('1.CropDatabase'!$C$3),6,0)</f>
        <v>#N/A</v>
      </c>
      <c r="F81" s="3"/>
      <c r="H81" s="63" t="e">
        <f ca="1">VLOOKUP(N81,INDIRECT('1.CropDatabase'!$C$3),16,0)*R81</f>
        <v>#N/A</v>
      </c>
      <c r="I81" s="63" t="e">
        <f ca="1">VLOOKUP(N81,INDIRECT('1.CropDatabase'!$C$3),15,0)*R81</f>
        <v>#N/A</v>
      </c>
      <c r="J81" s="54" t="e">
        <f ca="1">B81+VLOOKUP(N81,INDIRECT('1.CropDatabase'!$C$3),12,0)</f>
        <v>#N/A</v>
      </c>
      <c r="K81" s="63" t="e">
        <f ca="1">B81+VLOOKUP(P81,INDIRECT('1.CropDatabase'!$C$3),12,0)+VLOOKUP(P81,INDIRECT('1.CropDatabase'!$C$3),13,0)</f>
        <v>#N/A</v>
      </c>
      <c r="L81" s="61" t="e">
        <f ca="1">VLOOKUP($N81,INDIRECT('1.CropDatabase'!$C$3),33,0)</f>
        <v>#N/A</v>
      </c>
      <c r="M81" s="33" t="e">
        <f ca="1">R81*VLOOKUP($N81,INDIRECT('1.CropDatabase'!$C$3),35,0)</f>
        <v>#N/A</v>
      </c>
      <c r="O81" s="73" t="s">
        <v>46</v>
      </c>
      <c r="Q81" s="73" t="s">
        <v>49</v>
      </c>
      <c r="S81" s="73" t="s">
        <v>47</v>
      </c>
      <c r="T81" s="74" t="e">
        <f t="shared" ca="1" si="2"/>
        <v>#N/A</v>
      </c>
      <c r="U81" s="75" t="s">
        <v>52</v>
      </c>
      <c r="V81" s="76" t="e">
        <f t="shared" ca="1" si="3"/>
        <v>#N/A</v>
      </c>
    </row>
    <row r="82" spans="1:22" x14ac:dyDescent="0.2">
      <c r="A82" s="2"/>
      <c r="B82" s="108"/>
      <c r="C82" s="53" t="e">
        <f ca="1">R82*VLOOKUP(N82,INDIRECT('1.CropDatabase'!$C$3),8,0)</f>
        <v>#N/A</v>
      </c>
      <c r="D82" s="54" t="e">
        <f ca="1">IF(VLOOKUP(N82,INDIRECT('1.CropDatabase'!$C$3),9,0)="DS","DS",R82*VLOOKUP(N82,INDIRECT('1.CropDatabase'!$C$3),9,0))</f>
        <v>#N/A</v>
      </c>
      <c r="E82" s="74" t="e">
        <f ca="1">B82+VLOOKUP(N82,INDIRECT('1.CropDatabase'!$C$3),6,0)</f>
        <v>#N/A</v>
      </c>
      <c r="F82" s="3"/>
      <c r="H82" s="63" t="e">
        <f ca="1">VLOOKUP(N82,INDIRECT('1.CropDatabase'!$C$3),16,0)*R82</f>
        <v>#N/A</v>
      </c>
      <c r="I82" s="63" t="e">
        <f ca="1">VLOOKUP(N82,INDIRECT('1.CropDatabase'!$C$3),15,0)*R82</f>
        <v>#N/A</v>
      </c>
      <c r="J82" s="54" t="e">
        <f ca="1">B82+VLOOKUP(N82,INDIRECT('1.CropDatabase'!$C$3),12,0)</f>
        <v>#N/A</v>
      </c>
      <c r="K82" s="63" t="e">
        <f ca="1">B82+VLOOKUP(P82,INDIRECT('1.CropDatabase'!$C$3),12,0)+VLOOKUP(P82,INDIRECT('1.CropDatabase'!$C$3),13,0)</f>
        <v>#N/A</v>
      </c>
      <c r="L82" s="61" t="e">
        <f ca="1">VLOOKUP($N82,INDIRECT('1.CropDatabase'!$C$3),33,0)</f>
        <v>#N/A</v>
      </c>
      <c r="M82" s="33" t="e">
        <f ca="1">R82*VLOOKUP($N82,INDIRECT('1.CropDatabase'!$C$3),35,0)</f>
        <v>#N/A</v>
      </c>
      <c r="O82" s="73" t="s">
        <v>46</v>
      </c>
      <c r="Q82" s="73" t="s">
        <v>49</v>
      </c>
      <c r="S82" s="73" t="s">
        <v>47</v>
      </c>
      <c r="T82" s="74" t="e">
        <f t="shared" ca="1" si="2"/>
        <v>#N/A</v>
      </c>
      <c r="U82" s="75" t="s">
        <v>52</v>
      </c>
      <c r="V82" s="76" t="e">
        <f t="shared" ca="1" si="3"/>
        <v>#N/A</v>
      </c>
    </row>
    <row r="83" spans="1:22" x14ac:dyDescent="0.2">
      <c r="A83" s="2"/>
      <c r="B83" s="108"/>
      <c r="C83" s="53" t="e">
        <f ca="1">R83*VLOOKUP(N83,INDIRECT('1.CropDatabase'!$C$3),8,0)</f>
        <v>#N/A</v>
      </c>
      <c r="D83" s="54" t="e">
        <f ca="1">IF(VLOOKUP(N83,INDIRECT('1.CropDatabase'!$C$3),9,0)="DS","DS",R83*VLOOKUP(N83,INDIRECT('1.CropDatabase'!$C$3),9,0))</f>
        <v>#N/A</v>
      </c>
      <c r="E83" s="74" t="e">
        <f ca="1">B83+VLOOKUP(N83,INDIRECT('1.CropDatabase'!$C$3),6,0)</f>
        <v>#N/A</v>
      </c>
      <c r="F83" s="3"/>
      <c r="H83" s="63" t="e">
        <f ca="1">VLOOKUP(N83,INDIRECT('1.CropDatabase'!$C$3),16,0)*R83</f>
        <v>#N/A</v>
      </c>
      <c r="I83" s="63" t="e">
        <f ca="1">VLOOKUP(N83,INDIRECT('1.CropDatabase'!$C$3),15,0)*R83</f>
        <v>#N/A</v>
      </c>
      <c r="J83" s="54" t="e">
        <f ca="1">B83+VLOOKUP(N83,INDIRECT('1.CropDatabase'!$C$3),12,0)</f>
        <v>#N/A</v>
      </c>
      <c r="K83" s="63" t="e">
        <f ca="1">B83+VLOOKUP(P83,INDIRECT('1.CropDatabase'!$C$3),12,0)+VLOOKUP(P83,INDIRECT('1.CropDatabase'!$C$3),13,0)</f>
        <v>#N/A</v>
      </c>
      <c r="L83" s="61" t="e">
        <f ca="1">VLOOKUP($N83,INDIRECT('1.CropDatabase'!$C$3),33,0)</f>
        <v>#N/A</v>
      </c>
      <c r="M83" s="33" t="e">
        <f ca="1">R83*VLOOKUP($N83,INDIRECT('1.CropDatabase'!$C$3),35,0)</f>
        <v>#N/A</v>
      </c>
      <c r="O83" s="73" t="s">
        <v>46</v>
      </c>
      <c r="Q83" s="73" t="s">
        <v>49</v>
      </c>
      <c r="S83" s="73" t="s">
        <v>47</v>
      </c>
      <c r="T83" s="74" t="e">
        <f t="shared" ca="1" si="2"/>
        <v>#N/A</v>
      </c>
      <c r="U83" s="75" t="s">
        <v>52</v>
      </c>
      <c r="V83" s="76" t="e">
        <f t="shared" ca="1" si="3"/>
        <v>#N/A</v>
      </c>
    </row>
    <row r="84" spans="1:22" x14ac:dyDescent="0.2">
      <c r="A84" s="2"/>
      <c r="B84" s="108"/>
      <c r="C84" s="53" t="e">
        <f ca="1">R84*VLOOKUP(N84,INDIRECT('1.CropDatabase'!$C$3),8,0)</f>
        <v>#N/A</v>
      </c>
      <c r="D84" s="54" t="e">
        <f ca="1">IF(VLOOKUP(N84,INDIRECT('1.CropDatabase'!$C$3),9,0)="DS","DS",R84*VLOOKUP(N84,INDIRECT('1.CropDatabase'!$C$3),9,0))</f>
        <v>#N/A</v>
      </c>
      <c r="E84" s="74" t="e">
        <f ca="1">B84+VLOOKUP(N84,INDIRECT('1.CropDatabase'!$C$3),6,0)</f>
        <v>#N/A</v>
      </c>
      <c r="F84" s="3"/>
      <c r="H84" s="63" t="e">
        <f ca="1">VLOOKUP(N84,INDIRECT('1.CropDatabase'!$C$3),16,0)*R84</f>
        <v>#N/A</v>
      </c>
      <c r="I84" s="63" t="e">
        <f ca="1">VLOOKUP(N84,INDIRECT('1.CropDatabase'!$C$3),15,0)*R84</f>
        <v>#N/A</v>
      </c>
      <c r="J84" s="54" t="e">
        <f ca="1">B84+VLOOKUP(N84,INDIRECT('1.CropDatabase'!$C$3),12,0)</f>
        <v>#N/A</v>
      </c>
      <c r="K84" s="63" t="e">
        <f ca="1">B84+VLOOKUP(P84,INDIRECT('1.CropDatabase'!$C$3),12,0)+VLOOKUP(P84,INDIRECT('1.CropDatabase'!$C$3),13,0)</f>
        <v>#N/A</v>
      </c>
      <c r="L84" s="61" t="e">
        <f ca="1">VLOOKUP($N84,INDIRECT('1.CropDatabase'!$C$3),33,0)</f>
        <v>#N/A</v>
      </c>
      <c r="M84" s="33" t="e">
        <f ca="1">R84*VLOOKUP($N84,INDIRECT('1.CropDatabase'!$C$3),35,0)</f>
        <v>#N/A</v>
      </c>
      <c r="O84" s="73" t="s">
        <v>46</v>
      </c>
      <c r="Q84" s="73" t="s">
        <v>49</v>
      </c>
      <c r="S84" s="73" t="s">
        <v>47</v>
      </c>
      <c r="T84" s="74" t="e">
        <f t="shared" ca="1" si="2"/>
        <v>#N/A</v>
      </c>
      <c r="U84" s="75" t="s">
        <v>52</v>
      </c>
      <c r="V84" s="76" t="e">
        <f t="shared" ca="1" si="3"/>
        <v>#N/A</v>
      </c>
    </row>
    <row r="85" spans="1:22" x14ac:dyDescent="0.2">
      <c r="A85" s="2"/>
      <c r="B85" s="108"/>
      <c r="C85" s="53" t="e">
        <f ca="1">R85*VLOOKUP(N85,INDIRECT('1.CropDatabase'!$C$3),8,0)</f>
        <v>#N/A</v>
      </c>
      <c r="D85" s="54" t="e">
        <f ca="1">IF(VLOOKUP(N85,INDIRECT('1.CropDatabase'!$C$3),9,0)="DS","DS",R85*VLOOKUP(N85,INDIRECT('1.CropDatabase'!$C$3),9,0))</f>
        <v>#N/A</v>
      </c>
      <c r="E85" s="74" t="e">
        <f ca="1">B85+VLOOKUP(N85,INDIRECT('1.CropDatabase'!$C$3),6,0)</f>
        <v>#N/A</v>
      </c>
      <c r="F85" s="3"/>
      <c r="H85" s="63" t="e">
        <f ca="1">VLOOKUP(N85,INDIRECT('1.CropDatabase'!$C$3),16,0)*R85</f>
        <v>#N/A</v>
      </c>
      <c r="I85" s="63" t="e">
        <f ca="1">VLOOKUP(N85,INDIRECT('1.CropDatabase'!$C$3),15,0)*R85</f>
        <v>#N/A</v>
      </c>
      <c r="J85" s="54" t="e">
        <f ca="1">B85+VLOOKUP(N85,INDIRECT('1.CropDatabase'!$C$3),12,0)</f>
        <v>#N/A</v>
      </c>
      <c r="K85" s="63" t="e">
        <f ca="1">B85+VLOOKUP(P85,INDIRECT('1.CropDatabase'!$C$3),12,0)+VLOOKUP(P85,INDIRECT('1.CropDatabase'!$C$3),13,0)</f>
        <v>#N/A</v>
      </c>
      <c r="L85" s="61" t="e">
        <f ca="1">VLOOKUP($N85,INDIRECT('1.CropDatabase'!$C$3),33,0)</f>
        <v>#N/A</v>
      </c>
      <c r="M85" s="33" t="e">
        <f ca="1">R85*VLOOKUP($N85,INDIRECT('1.CropDatabase'!$C$3),35,0)</f>
        <v>#N/A</v>
      </c>
      <c r="O85" s="73" t="s">
        <v>46</v>
      </c>
      <c r="Q85" s="73" t="s">
        <v>49</v>
      </c>
      <c r="S85" s="73" t="s">
        <v>47</v>
      </c>
      <c r="T85" s="74" t="e">
        <f t="shared" ca="1" si="2"/>
        <v>#N/A</v>
      </c>
      <c r="U85" s="75" t="s">
        <v>52</v>
      </c>
      <c r="V85" s="76" t="e">
        <f t="shared" ca="1" si="3"/>
        <v>#N/A</v>
      </c>
    </row>
    <row r="86" spans="1:22" x14ac:dyDescent="0.2">
      <c r="A86" s="2"/>
      <c r="B86" s="108"/>
      <c r="C86" s="53" t="e">
        <f ca="1">R86*VLOOKUP(N86,INDIRECT('1.CropDatabase'!$C$3),8,0)</f>
        <v>#N/A</v>
      </c>
      <c r="D86" s="54" t="e">
        <f ca="1">IF(VLOOKUP(N86,INDIRECT('1.CropDatabase'!$C$3),9,0)="DS","DS",R86*VLOOKUP(N86,INDIRECT('1.CropDatabase'!$C$3),9,0))</f>
        <v>#N/A</v>
      </c>
      <c r="E86" s="74" t="e">
        <f ca="1">B86+VLOOKUP(N86,INDIRECT('1.CropDatabase'!$C$3),6,0)</f>
        <v>#N/A</v>
      </c>
      <c r="F86" s="3"/>
      <c r="H86" s="63" t="e">
        <f ca="1">VLOOKUP(N86,INDIRECT('1.CropDatabase'!$C$3),16,0)*R86</f>
        <v>#N/A</v>
      </c>
      <c r="I86" s="63" t="e">
        <f ca="1">VLOOKUP(N86,INDIRECT('1.CropDatabase'!$C$3),15,0)*R86</f>
        <v>#N/A</v>
      </c>
      <c r="J86" s="54" t="e">
        <f ca="1">B86+VLOOKUP(N86,INDIRECT('1.CropDatabase'!$C$3),12,0)</f>
        <v>#N/A</v>
      </c>
      <c r="K86" s="63" t="e">
        <f ca="1">B86+VLOOKUP(P86,INDIRECT('1.CropDatabase'!$C$3),12,0)+VLOOKUP(P86,INDIRECT('1.CropDatabase'!$C$3),13,0)</f>
        <v>#N/A</v>
      </c>
      <c r="L86" s="61" t="e">
        <f ca="1">VLOOKUP($N86,INDIRECT('1.CropDatabase'!$C$3),33,0)</f>
        <v>#N/A</v>
      </c>
      <c r="M86" s="33" t="e">
        <f ca="1">R86*VLOOKUP($N86,INDIRECT('1.CropDatabase'!$C$3),35,0)</f>
        <v>#N/A</v>
      </c>
      <c r="O86" s="73" t="s">
        <v>46</v>
      </c>
      <c r="Q86" s="73" t="s">
        <v>49</v>
      </c>
      <c r="S86" s="73" t="s">
        <v>47</v>
      </c>
      <c r="T86" s="74" t="e">
        <f t="shared" ca="1" si="2"/>
        <v>#N/A</v>
      </c>
      <c r="U86" s="75" t="s">
        <v>52</v>
      </c>
      <c r="V86" s="76" t="e">
        <f t="shared" ca="1" si="3"/>
        <v>#N/A</v>
      </c>
    </row>
    <row r="87" spans="1:22" x14ac:dyDescent="0.2">
      <c r="A87" s="2"/>
      <c r="B87" s="108"/>
      <c r="C87" s="53" t="e">
        <f ca="1">R87*VLOOKUP(N87,INDIRECT('1.CropDatabase'!$C$3),8,0)</f>
        <v>#N/A</v>
      </c>
      <c r="D87" s="54" t="e">
        <f ca="1">IF(VLOOKUP(N87,INDIRECT('1.CropDatabase'!$C$3),9,0)="DS","DS",R87*VLOOKUP(N87,INDIRECT('1.CropDatabase'!$C$3),9,0))</f>
        <v>#N/A</v>
      </c>
      <c r="E87" s="74" t="e">
        <f ca="1">B87+VLOOKUP(N87,INDIRECT('1.CropDatabase'!$C$3),6,0)</f>
        <v>#N/A</v>
      </c>
      <c r="F87" s="3"/>
      <c r="H87" s="63" t="e">
        <f ca="1">VLOOKUP(N87,INDIRECT('1.CropDatabase'!$C$3),16,0)*R87</f>
        <v>#N/A</v>
      </c>
      <c r="I87" s="63" t="e">
        <f ca="1">VLOOKUP(N87,INDIRECT('1.CropDatabase'!$C$3),15,0)*R87</f>
        <v>#N/A</v>
      </c>
      <c r="J87" s="54" t="e">
        <f ca="1">B87+VLOOKUP(N87,INDIRECT('1.CropDatabase'!$C$3),12,0)</f>
        <v>#N/A</v>
      </c>
      <c r="K87" s="63" t="e">
        <f ca="1">B87+VLOOKUP(P87,INDIRECT('1.CropDatabase'!$C$3),12,0)+VLOOKUP(P87,INDIRECT('1.CropDatabase'!$C$3),13,0)</f>
        <v>#N/A</v>
      </c>
      <c r="L87" s="61" t="e">
        <f ca="1">VLOOKUP($N87,INDIRECT('1.CropDatabase'!$C$3),33,0)</f>
        <v>#N/A</v>
      </c>
      <c r="M87" s="33" t="e">
        <f ca="1">R87*VLOOKUP($N87,INDIRECT('1.CropDatabase'!$C$3),35,0)</f>
        <v>#N/A</v>
      </c>
      <c r="O87" s="73" t="s">
        <v>46</v>
      </c>
      <c r="Q87" s="73" t="s">
        <v>49</v>
      </c>
      <c r="S87" s="73" t="s">
        <v>47</v>
      </c>
      <c r="T87" s="74" t="e">
        <f t="shared" ca="1" si="2"/>
        <v>#N/A</v>
      </c>
      <c r="U87" s="75" t="s">
        <v>52</v>
      </c>
      <c r="V87" s="76" t="e">
        <f t="shared" ca="1" si="3"/>
        <v>#N/A</v>
      </c>
    </row>
    <row r="88" spans="1:22" x14ac:dyDescent="0.2">
      <c r="A88" s="2"/>
      <c r="B88" s="108"/>
      <c r="C88" s="53" t="e">
        <f ca="1">R88*VLOOKUP(N88,INDIRECT('1.CropDatabase'!$C$3),8,0)</f>
        <v>#N/A</v>
      </c>
      <c r="D88" s="54" t="e">
        <f ca="1">IF(VLOOKUP(N88,INDIRECT('1.CropDatabase'!$C$3),9,0)="DS","DS",R88*VLOOKUP(N88,INDIRECT('1.CropDatabase'!$C$3),9,0))</f>
        <v>#N/A</v>
      </c>
      <c r="E88" s="74" t="e">
        <f ca="1">B88+VLOOKUP(N88,INDIRECT('1.CropDatabase'!$C$3),6,0)</f>
        <v>#N/A</v>
      </c>
      <c r="F88" s="3"/>
      <c r="H88" s="63" t="e">
        <f ca="1">VLOOKUP(N88,INDIRECT('1.CropDatabase'!$C$3),16,0)*R88</f>
        <v>#N/A</v>
      </c>
      <c r="I88" s="63" t="e">
        <f ca="1">VLOOKUP(N88,INDIRECT('1.CropDatabase'!$C$3),15,0)*R88</f>
        <v>#N/A</v>
      </c>
      <c r="J88" s="54" t="e">
        <f ca="1">B88+VLOOKUP(N88,INDIRECT('1.CropDatabase'!$C$3),12,0)</f>
        <v>#N/A</v>
      </c>
      <c r="K88" s="63" t="e">
        <f ca="1">B88+VLOOKUP(P88,INDIRECT('1.CropDatabase'!$C$3),12,0)+VLOOKUP(P88,INDIRECT('1.CropDatabase'!$C$3),13,0)</f>
        <v>#N/A</v>
      </c>
      <c r="L88" s="61" t="e">
        <f ca="1">VLOOKUP($N88,INDIRECT('1.CropDatabase'!$C$3),33,0)</f>
        <v>#N/A</v>
      </c>
      <c r="M88" s="33" t="e">
        <f ca="1">R88*VLOOKUP($N88,INDIRECT('1.CropDatabase'!$C$3),35,0)</f>
        <v>#N/A</v>
      </c>
      <c r="O88" s="73" t="s">
        <v>46</v>
      </c>
      <c r="Q88" s="73" t="s">
        <v>49</v>
      </c>
      <c r="S88" s="73" t="s">
        <v>47</v>
      </c>
      <c r="T88" s="74" t="e">
        <f t="shared" ca="1" si="2"/>
        <v>#N/A</v>
      </c>
      <c r="U88" s="75" t="s">
        <v>52</v>
      </c>
      <c r="V88" s="76" t="e">
        <f t="shared" ca="1" si="3"/>
        <v>#N/A</v>
      </c>
    </row>
    <row r="89" spans="1:22" x14ac:dyDescent="0.2">
      <c r="A89" s="2"/>
      <c r="B89" s="108"/>
      <c r="C89" s="53" t="e">
        <f ca="1">R89*VLOOKUP(N89,INDIRECT('1.CropDatabase'!$C$3),8,0)</f>
        <v>#N/A</v>
      </c>
      <c r="D89" s="54" t="e">
        <f ca="1">IF(VLOOKUP(N89,INDIRECT('1.CropDatabase'!$C$3),9,0)="DS","DS",R89*VLOOKUP(N89,INDIRECT('1.CropDatabase'!$C$3),9,0))</f>
        <v>#N/A</v>
      </c>
      <c r="E89" s="74" t="e">
        <f ca="1">B89+VLOOKUP(N89,INDIRECT('1.CropDatabase'!$C$3),6,0)</f>
        <v>#N/A</v>
      </c>
      <c r="F89" s="3"/>
      <c r="H89" s="63" t="e">
        <f ca="1">VLOOKUP(N89,INDIRECT('1.CropDatabase'!$C$3),16,0)*R89</f>
        <v>#N/A</v>
      </c>
      <c r="I89" s="63" t="e">
        <f ca="1">VLOOKUP(N89,INDIRECT('1.CropDatabase'!$C$3),15,0)*R89</f>
        <v>#N/A</v>
      </c>
      <c r="J89" s="54" t="e">
        <f ca="1">B89+VLOOKUP(N89,INDIRECT('1.CropDatabase'!$C$3),12,0)</f>
        <v>#N/A</v>
      </c>
      <c r="K89" s="63" t="e">
        <f ca="1">B89+VLOOKUP(P89,INDIRECT('1.CropDatabase'!$C$3),12,0)+VLOOKUP(P89,INDIRECT('1.CropDatabase'!$C$3),13,0)</f>
        <v>#N/A</v>
      </c>
      <c r="L89" s="61" t="e">
        <f ca="1">VLOOKUP($N89,INDIRECT('1.CropDatabase'!$C$3),33,0)</f>
        <v>#N/A</v>
      </c>
      <c r="M89" s="33" t="e">
        <f ca="1">R89*VLOOKUP($N89,INDIRECT('1.CropDatabase'!$C$3),35,0)</f>
        <v>#N/A</v>
      </c>
      <c r="O89" s="73" t="s">
        <v>46</v>
      </c>
      <c r="Q89" s="73" t="s">
        <v>49</v>
      </c>
      <c r="S89" s="73" t="s">
        <v>47</v>
      </c>
      <c r="T89" s="74" t="e">
        <f t="shared" ca="1" si="2"/>
        <v>#N/A</v>
      </c>
      <c r="U89" s="75" t="s">
        <v>52</v>
      </c>
      <c r="V89" s="76" t="e">
        <f t="shared" ca="1" si="3"/>
        <v>#N/A</v>
      </c>
    </row>
    <row r="90" spans="1:22" x14ac:dyDescent="0.2">
      <c r="A90" s="2"/>
      <c r="B90" s="108"/>
      <c r="C90" s="53" t="e">
        <f ca="1">R90*VLOOKUP(N90,INDIRECT('1.CropDatabase'!$C$3),8,0)</f>
        <v>#N/A</v>
      </c>
      <c r="D90" s="54" t="e">
        <f ca="1">IF(VLOOKUP(N90,INDIRECT('1.CropDatabase'!$C$3),9,0)="DS","DS",R90*VLOOKUP(N90,INDIRECT('1.CropDatabase'!$C$3),9,0))</f>
        <v>#N/A</v>
      </c>
      <c r="E90" s="74" t="e">
        <f ca="1">B90+VLOOKUP(N90,INDIRECT('1.CropDatabase'!$C$3),6,0)</f>
        <v>#N/A</v>
      </c>
      <c r="F90" s="3"/>
      <c r="H90" s="63" t="e">
        <f ca="1">VLOOKUP(N90,INDIRECT('1.CropDatabase'!$C$3),16,0)*R90</f>
        <v>#N/A</v>
      </c>
      <c r="I90" s="63" t="e">
        <f ca="1">VLOOKUP(N90,INDIRECT('1.CropDatabase'!$C$3),15,0)*R90</f>
        <v>#N/A</v>
      </c>
      <c r="J90" s="54" t="e">
        <f ca="1">B90+VLOOKUP(N90,INDIRECT('1.CropDatabase'!$C$3),12,0)</f>
        <v>#N/A</v>
      </c>
      <c r="K90" s="63" t="e">
        <f ca="1">B90+VLOOKUP(P90,INDIRECT('1.CropDatabase'!$C$3),12,0)+VLOOKUP(P90,INDIRECT('1.CropDatabase'!$C$3),13,0)</f>
        <v>#N/A</v>
      </c>
      <c r="L90" s="61" t="e">
        <f ca="1">VLOOKUP($N90,INDIRECT('1.CropDatabase'!$C$3),33,0)</f>
        <v>#N/A</v>
      </c>
      <c r="M90" s="33" t="e">
        <f ca="1">R90*VLOOKUP($N90,INDIRECT('1.CropDatabase'!$C$3),35,0)</f>
        <v>#N/A</v>
      </c>
      <c r="O90" s="73" t="s">
        <v>46</v>
      </c>
      <c r="Q90" s="73" t="s">
        <v>49</v>
      </c>
      <c r="S90" s="73" t="s">
        <v>47</v>
      </c>
      <c r="T90" s="74" t="e">
        <f t="shared" ca="1" si="2"/>
        <v>#N/A</v>
      </c>
      <c r="U90" s="75" t="s">
        <v>52</v>
      </c>
      <c r="V90" s="76" t="e">
        <f t="shared" ca="1" si="3"/>
        <v>#N/A</v>
      </c>
    </row>
    <row r="91" spans="1:22" x14ac:dyDescent="0.2">
      <c r="A91" s="2"/>
      <c r="B91" s="108"/>
      <c r="C91" s="53" t="e">
        <f ca="1">R91*VLOOKUP(N91,INDIRECT('1.CropDatabase'!$C$3),8,0)</f>
        <v>#N/A</v>
      </c>
      <c r="D91" s="54" t="e">
        <f ca="1">IF(VLOOKUP(N91,INDIRECT('1.CropDatabase'!$C$3),9,0)="DS","DS",R91*VLOOKUP(N91,INDIRECT('1.CropDatabase'!$C$3),9,0))</f>
        <v>#N/A</v>
      </c>
      <c r="E91" s="74" t="e">
        <f ca="1">B91+VLOOKUP(N91,INDIRECT('1.CropDatabase'!$C$3),6,0)</f>
        <v>#N/A</v>
      </c>
      <c r="F91" s="3"/>
      <c r="H91" s="63" t="e">
        <f ca="1">VLOOKUP(N91,INDIRECT('1.CropDatabase'!$C$3),16,0)*R91</f>
        <v>#N/A</v>
      </c>
      <c r="I91" s="63" t="e">
        <f ca="1">VLOOKUP(N91,INDIRECT('1.CropDatabase'!$C$3),15,0)*R91</f>
        <v>#N/A</v>
      </c>
      <c r="J91" s="54" t="e">
        <f ca="1">B91+VLOOKUP(N91,INDIRECT('1.CropDatabase'!$C$3),12,0)</f>
        <v>#N/A</v>
      </c>
      <c r="K91" s="63" t="e">
        <f ca="1">B91+VLOOKUP(P91,INDIRECT('1.CropDatabase'!$C$3),12,0)+VLOOKUP(P91,INDIRECT('1.CropDatabase'!$C$3),13,0)</f>
        <v>#N/A</v>
      </c>
      <c r="L91" s="61" t="e">
        <f ca="1">VLOOKUP($N91,INDIRECT('1.CropDatabase'!$C$3),33,0)</f>
        <v>#N/A</v>
      </c>
      <c r="M91" s="33" t="e">
        <f ca="1">R91*VLOOKUP($N91,INDIRECT('1.CropDatabase'!$C$3),35,0)</f>
        <v>#N/A</v>
      </c>
      <c r="O91" s="73" t="s">
        <v>46</v>
      </c>
      <c r="Q91" s="73" t="s">
        <v>49</v>
      </c>
      <c r="S91" s="73" t="s">
        <v>47</v>
      </c>
      <c r="T91" s="74" t="e">
        <f t="shared" ca="1" si="2"/>
        <v>#N/A</v>
      </c>
      <c r="U91" s="75" t="s">
        <v>52</v>
      </c>
      <c r="V91" s="76" t="e">
        <f t="shared" ca="1" si="3"/>
        <v>#N/A</v>
      </c>
    </row>
    <row r="92" spans="1:22" x14ac:dyDescent="0.2">
      <c r="A92" s="2"/>
      <c r="B92" s="108"/>
      <c r="C92" s="53" t="e">
        <f ca="1">R92*VLOOKUP(N92,INDIRECT('1.CropDatabase'!$C$3),8,0)</f>
        <v>#N/A</v>
      </c>
      <c r="D92" s="54" t="e">
        <f ca="1">IF(VLOOKUP(N92,INDIRECT('1.CropDatabase'!$C$3),9,0)="DS","DS",R92*VLOOKUP(N92,INDIRECT('1.CropDatabase'!$C$3),9,0))</f>
        <v>#N/A</v>
      </c>
      <c r="E92" s="74" t="e">
        <f ca="1">B92+VLOOKUP(N92,INDIRECT('1.CropDatabase'!$C$3),6,0)</f>
        <v>#N/A</v>
      </c>
      <c r="F92" s="3"/>
      <c r="H92" s="63" t="e">
        <f ca="1">VLOOKUP(N92,INDIRECT('1.CropDatabase'!$C$3),16,0)*R92</f>
        <v>#N/A</v>
      </c>
      <c r="I92" s="63" t="e">
        <f ca="1">VLOOKUP(N92,INDIRECT('1.CropDatabase'!$C$3),15,0)*R92</f>
        <v>#N/A</v>
      </c>
      <c r="J92" s="54" t="e">
        <f ca="1">B92+VLOOKUP(N92,INDIRECT('1.CropDatabase'!$C$3),12,0)</f>
        <v>#N/A</v>
      </c>
      <c r="K92" s="63" t="e">
        <f ca="1">B92+VLOOKUP(P92,INDIRECT('1.CropDatabase'!$C$3),12,0)+VLOOKUP(P92,INDIRECT('1.CropDatabase'!$C$3),13,0)</f>
        <v>#N/A</v>
      </c>
      <c r="L92" s="61" t="e">
        <f ca="1">VLOOKUP($N92,INDIRECT('1.CropDatabase'!$C$3),33,0)</f>
        <v>#N/A</v>
      </c>
      <c r="M92" s="33" t="e">
        <f ca="1">R92*VLOOKUP($N92,INDIRECT('1.CropDatabase'!$C$3),35,0)</f>
        <v>#N/A</v>
      </c>
      <c r="O92" s="73" t="s">
        <v>46</v>
      </c>
      <c r="Q92" s="73" t="s">
        <v>49</v>
      </c>
      <c r="S92" s="73" t="s">
        <v>47</v>
      </c>
      <c r="T92" s="74" t="e">
        <f t="shared" ca="1" si="2"/>
        <v>#N/A</v>
      </c>
      <c r="U92" s="75" t="s">
        <v>52</v>
      </c>
      <c r="V92" s="76" t="e">
        <f t="shared" ca="1" si="3"/>
        <v>#N/A</v>
      </c>
    </row>
    <row r="93" spans="1:22" x14ac:dyDescent="0.2">
      <c r="A93" s="2"/>
      <c r="B93" s="108"/>
      <c r="C93" s="53" t="e">
        <f ca="1">R93*VLOOKUP(N93,INDIRECT('1.CropDatabase'!$C$3),8,0)</f>
        <v>#N/A</v>
      </c>
      <c r="D93" s="54" t="e">
        <f ca="1">IF(VLOOKUP(N93,INDIRECT('1.CropDatabase'!$C$3),9,0)="DS","DS",R93*VLOOKUP(N93,INDIRECT('1.CropDatabase'!$C$3),9,0))</f>
        <v>#N/A</v>
      </c>
      <c r="E93" s="74" t="e">
        <f ca="1">B93+VLOOKUP(N93,INDIRECT('1.CropDatabase'!$C$3),6,0)</f>
        <v>#N/A</v>
      </c>
      <c r="F93" s="3"/>
      <c r="H93" s="63" t="e">
        <f ca="1">VLOOKUP(N93,INDIRECT('1.CropDatabase'!$C$3),16,0)*R93</f>
        <v>#N/A</v>
      </c>
      <c r="I93" s="63" t="e">
        <f ca="1">VLOOKUP(N93,INDIRECT('1.CropDatabase'!$C$3),15,0)*R93</f>
        <v>#N/A</v>
      </c>
      <c r="J93" s="54" t="e">
        <f ca="1">B93+VLOOKUP(N93,INDIRECT('1.CropDatabase'!$C$3),12,0)</f>
        <v>#N/A</v>
      </c>
      <c r="K93" s="63" t="e">
        <f ca="1">B93+VLOOKUP(P93,INDIRECT('1.CropDatabase'!$C$3),12,0)+VLOOKUP(P93,INDIRECT('1.CropDatabase'!$C$3),13,0)</f>
        <v>#N/A</v>
      </c>
      <c r="L93" s="61" t="e">
        <f ca="1">VLOOKUP($N93,INDIRECT('1.CropDatabase'!$C$3),33,0)</f>
        <v>#N/A</v>
      </c>
      <c r="M93" s="33" t="e">
        <f ca="1">R93*VLOOKUP($N93,INDIRECT('1.CropDatabase'!$C$3),35,0)</f>
        <v>#N/A</v>
      </c>
      <c r="O93" s="73" t="s">
        <v>46</v>
      </c>
      <c r="Q93" s="73" t="s">
        <v>49</v>
      </c>
      <c r="S93" s="73" t="s">
        <v>47</v>
      </c>
      <c r="T93" s="74" t="e">
        <f t="shared" ca="1" si="2"/>
        <v>#N/A</v>
      </c>
      <c r="U93" s="75" t="s">
        <v>52</v>
      </c>
      <c r="V93" s="76" t="e">
        <f t="shared" ca="1" si="3"/>
        <v>#N/A</v>
      </c>
    </row>
    <row r="94" spans="1:22" x14ac:dyDescent="0.2">
      <c r="A94" s="2"/>
      <c r="B94" s="108"/>
      <c r="C94" s="53" t="e">
        <f ca="1">R94*VLOOKUP(N94,INDIRECT('1.CropDatabase'!$C$3),8,0)</f>
        <v>#N/A</v>
      </c>
      <c r="D94" s="54" t="e">
        <f ca="1">IF(VLOOKUP(N94,INDIRECT('1.CropDatabase'!$C$3),9,0)="DS","DS",R94*VLOOKUP(N94,INDIRECT('1.CropDatabase'!$C$3),9,0))</f>
        <v>#N/A</v>
      </c>
      <c r="E94" s="74" t="e">
        <f ca="1">B94+VLOOKUP(N94,INDIRECT('1.CropDatabase'!$C$3),6,0)</f>
        <v>#N/A</v>
      </c>
      <c r="F94" s="3"/>
      <c r="H94" s="63" t="e">
        <f ca="1">VLOOKUP(N94,INDIRECT('1.CropDatabase'!$C$3),16,0)*R94</f>
        <v>#N/A</v>
      </c>
      <c r="I94" s="63" t="e">
        <f ca="1">VLOOKUP(N94,INDIRECT('1.CropDatabase'!$C$3),15,0)*R94</f>
        <v>#N/A</v>
      </c>
      <c r="J94" s="54" t="e">
        <f ca="1">B94+VLOOKUP(N94,INDIRECT('1.CropDatabase'!$C$3),12,0)</f>
        <v>#N/A</v>
      </c>
      <c r="K94" s="63" t="e">
        <f ca="1">B94+VLOOKUP(P94,INDIRECT('1.CropDatabase'!$C$3),12,0)+VLOOKUP(P94,INDIRECT('1.CropDatabase'!$C$3),13,0)</f>
        <v>#N/A</v>
      </c>
      <c r="L94" s="61" t="e">
        <f ca="1">VLOOKUP($N94,INDIRECT('1.CropDatabase'!$C$3),33,0)</f>
        <v>#N/A</v>
      </c>
      <c r="M94" s="33" t="e">
        <f ca="1">R94*VLOOKUP($N94,INDIRECT('1.CropDatabase'!$C$3),35,0)</f>
        <v>#N/A</v>
      </c>
      <c r="O94" s="73" t="s">
        <v>46</v>
      </c>
      <c r="Q94" s="73" t="s">
        <v>49</v>
      </c>
      <c r="S94" s="73" t="s">
        <v>47</v>
      </c>
      <c r="T94" s="74" t="e">
        <f t="shared" ca="1" si="2"/>
        <v>#N/A</v>
      </c>
      <c r="U94" s="75" t="s">
        <v>52</v>
      </c>
      <c r="V94" s="76" t="e">
        <f t="shared" ca="1" si="3"/>
        <v>#N/A</v>
      </c>
    </row>
    <row r="95" spans="1:22" x14ac:dyDescent="0.2">
      <c r="A95" s="2"/>
      <c r="B95" s="108"/>
      <c r="C95" s="53" t="e">
        <f ca="1">R95*VLOOKUP(N95,INDIRECT('1.CropDatabase'!$C$3),8,0)</f>
        <v>#N/A</v>
      </c>
      <c r="D95" s="54" t="e">
        <f ca="1">IF(VLOOKUP(N95,INDIRECT('1.CropDatabase'!$C$3),9,0)="DS","DS",R95*VLOOKUP(N95,INDIRECT('1.CropDatabase'!$C$3),9,0))</f>
        <v>#N/A</v>
      </c>
      <c r="E95" s="74" t="e">
        <f ca="1">B95+VLOOKUP(N95,INDIRECT('1.CropDatabase'!$C$3),6,0)</f>
        <v>#N/A</v>
      </c>
      <c r="F95" s="3"/>
      <c r="H95" s="63" t="e">
        <f ca="1">VLOOKUP(N95,INDIRECT('1.CropDatabase'!$C$3),16,0)*R95</f>
        <v>#N/A</v>
      </c>
      <c r="I95" s="63" t="e">
        <f ca="1">VLOOKUP(N95,INDIRECT('1.CropDatabase'!$C$3),15,0)*R95</f>
        <v>#N/A</v>
      </c>
      <c r="J95" s="54" t="e">
        <f ca="1">B95+VLOOKUP(N95,INDIRECT('1.CropDatabase'!$C$3),12,0)</f>
        <v>#N/A</v>
      </c>
      <c r="K95" s="63" t="e">
        <f ca="1">B95+VLOOKUP(P95,INDIRECT('1.CropDatabase'!$C$3),12,0)+VLOOKUP(P95,INDIRECT('1.CropDatabase'!$C$3),13,0)</f>
        <v>#N/A</v>
      </c>
      <c r="L95" s="61" t="e">
        <f ca="1">VLOOKUP($N95,INDIRECT('1.CropDatabase'!$C$3),33,0)</f>
        <v>#N/A</v>
      </c>
      <c r="M95" s="33" t="e">
        <f ca="1">R95*VLOOKUP($N95,INDIRECT('1.CropDatabase'!$C$3),35,0)</f>
        <v>#N/A</v>
      </c>
      <c r="O95" s="73" t="s">
        <v>46</v>
      </c>
      <c r="Q95" s="73" t="s">
        <v>49</v>
      </c>
      <c r="S95" s="73" t="s">
        <v>47</v>
      </c>
      <c r="T95" s="74" t="e">
        <f t="shared" ca="1" si="2"/>
        <v>#N/A</v>
      </c>
      <c r="U95" s="75" t="s">
        <v>52</v>
      </c>
      <c r="V95" s="76" t="e">
        <f t="shared" ca="1" si="3"/>
        <v>#N/A</v>
      </c>
    </row>
    <row r="96" spans="1:22" x14ac:dyDescent="0.2">
      <c r="A96" s="2"/>
      <c r="B96" s="108"/>
      <c r="C96" s="53" t="e">
        <f ca="1">R96*VLOOKUP(N96,INDIRECT('1.CropDatabase'!$C$3),8,0)</f>
        <v>#N/A</v>
      </c>
      <c r="D96" s="54" t="e">
        <f ca="1">IF(VLOOKUP(N96,INDIRECT('1.CropDatabase'!$C$3),9,0)="DS","DS",R96*VLOOKUP(N96,INDIRECT('1.CropDatabase'!$C$3),9,0))</f>
        <v>#N/A</v>
      </c>
      <c r="E96" s="74" t="e">
        <f ca="1">B96+VLOOKUP(N96,INDIRECT('1.CropDatabase'!$C$3),6,0)</f>
        <v>#N/A</v>
      </c>
      <c r="F96" s="3"/>
      <c r="H96" s="63" t="e">
        <f ca="1">VLOOKUP(N96,INDIRECT('1.CropDatabase'!$C$3),16,0)*R96</f>
        <v>#N/A</v>
      </c>
      <c r="I96" s="63" t="e">
        <f ca="1">VLOOKUP(N96,INDIRECT('1.CropDatabase'!$C$3),15,0)*R96</f>
        <v>#N/A</v>
      </c>
      <c r="J96" s="54" t="e">
        <f ca="1">B96+VLOOKUP(N96,INDIRECT('1.CropDatabase'!$C$3),12,0)</f>
        <v>#N/A</v>
      </c>
      <c r="K96" s="63" t="e">
        <f ca="1">B96+VLOOKUP(P96,INDIRECT('1.CropDatabase'!$C$3),12,0)+VLOOKUP(P96,INDIRECT('1.CropDatabase'!$C$3),13,0)</f>
        <v>#N/A</v>
      </c>
      <c r="L96" s="61" t="e">
        <f ca="1">VLOOKUP($N96,INDIRECT('1.CropDatabase'!$C$3),33,0)</f>
        <v>#N/A</v>
      </c>
      <c r="M96" s="33" t="e">
        <f ca="1">R96*VLOOKUP($N96,INDIRECT('1.CropDatabase'!$C$3),35,0)</f>
        <v>#N/A</v>
      </c>
      <c r="O96" s="73" t="s">
        <v>46</v>
      </c>
      <c r="Q96" s="73" t="s">
        <v>49</v>
      </c>
      <c r="S96" s="73" t="s">
        <v>47</v>
      </c>
      <c r="T96" s="74" t="e">
        <f t="shared" ca="1" si="2"/>
        <v>#N/A</v>
      </c>
      <c r="U96" s="75" t="s">
        <v>52</v>
      </c>
      <c r="V96" s="76" t="e">
        <f t="shared" ca="1" si="3"/>
        <v>#N/A</v>
      </c>
    </row>
    <row r="97" spans="1:22" x14ac:dyDescent="0.2">
      <c r="A97" s="2"/>
      <c r="B97" s="108"/>
      <c r="C97" s="53" t="e">
        <f ca="1">R97*VLOOKUP(N97,INDIRECT('1.CropDatabase'!$C$3),8,0)</f>
        <v>#N/A</v>
      </c>
      <c r="D97" s="54" t="e">
        <f ca="1">IF(VLOOKUP(N97,INDIRECT('1.CropDatabase'!$C$3),9,0)="DS","DS",R97*VLOOKUP(N97,INDIRECT('1.CropDatabase'!$C$3),9,0))</f>
        <v>#N/A</v>
      </c>
      <c r="E97" s="74" t="e">
        <f ca="1">B97+VLOOKUP(N97,INDIRECT('1.CropDatabase'!$C$3),6,0)</f>
        <v>#N/A</v>
      </c>
      <c r="F97" s="3"/>
      <c r="H97" s="63" t="e">
        <f ca="1">VLOOKUP(N97,INDIRECT('1.CropDatabase'!$C$3),16,0)*R97</f>
        <v>#N/A</v>
      </c>
      <c r="I97" s="63" t="e">
        <f ca="1">VLOOKUP(N97,INDIRECT('1.CropDatabase'!$C$3),15,0)*R97</f>
        <v>#N/A</v>
      </c>
      <c r="J97" s="54" t="e">
        <f ca="1">B97+VLOOKUP(N97,INDIRECT('1.CropDatabase'!$C$3),12,0)</f>
        <v>#N/A</v>
      </c>
      <c r="K97" s="63" t="e">
        <f ca="1">B97+VLOOKUP(P97,INDIRECT('1.CropDatabase'!$C$3),12,0)+VLOOKUP(P97,INDIRECT('1.CropDatabase'!$C$3),13,0)</f>
        <v>#N/A</v>
      </c>
      <c r="L97" s="61" t="e">
        <f ca="1">VLOOKUP($N97,INDIRECT('1.CropDatabase'!$C$3),33,0)</f>
        <v>#N/A</v>
      </c>
      <c r="M97" s="33" t="e">
        <f ca="1">R97*VLOOKUP($N97,INDIRECT('1.CropDatabase'!$C$3),35,0)</f>
        <v>#N/A</v>
      </c>
      <c r="O97" s="73" t="s">
        <v>46</v>
      </c>
      <c r="Q97" s="73" t="s">
        <v>49</v>
      </c>
      <c r="S97" s="73" t="s">
        <v>47</v>
      </c>
      <c r="T97" s="74" t="e">
        <f t="shared" ca="1" si="2"/>
        <v>#N/A</v>
      </c>
      <c r="U97" s="75" t="s">
        <v>52</v>
      </c>
      <c r="V97" s="76" t="e">
        <f t="shared" ca="1" si="3"/>
        <v>#N/A</v>
      </c>
    </row>
    <row r="98" spans="1:22" x14ac:dyDescent="0.2">
      <c r="A98" s="2"/>
      <c r="B98" s="108"/>
      <c r="C98" s="53" t="e">
        <f ca="1">R98*VLOOKUP(N98,INDIRECT('1.CropDatabase'!$C$3),8,0)</f>
        <v>#N/A</v>
      </c>
      <c r="D98" s="54" t="e">
        <f ca="1">IF(VLOOKUP(N98,INDIRECT('1.CropDatabase'!$C$3),9,0)="DS","DS",R98*VLOOKUP(N98,INDIRECT('1.CropDatabase'!$C$3),9,0))</f>
        <v>#N/A</v>
      </c>
      <c r="E98" s="74" t="e">
        <f ca="1">B98+VLOOKUP(N98,INDIRECT('1.CropDatabase'!$C$3),6,0)</f>
        <v>#N/A</v>
      </c>
      <c r="F98" s="3"/>
      <c r="H98" s="63" t="e">
        <f ca="1">VLOOKUP(N98,INDIRECT('1.CropDatabase'!$C$3),16,0)*R98</f>
        <v>#N/A</v>
      </c>
      <c r="I98" s="63" t="e">
        <f ca="1">VLOOKUP(N98,INDIRECT('1.CropDatabase'!$C$3),15,0)*R98</f>
        <v>#N/A</v>
      </c>
      <c r="J98" s="54" t="e">
        <f ca="1">B98+VLOOKUP(N98,INDIRECT('1.CropDatabase'!$C$3),12,0)</f>
        <v>#N/A</v>
      </c>
      <c r="K98" s="63" t="e">
        <f ca="1">B98+VLOOKUP(P98,INDIRECT('1.CropDatabase'!$C$3),12,0)+VLOOKUP(P98,INDIRECT('1.CropDatabase'!$C$3),13,0)</f>
        <v>#N/A</v>
      </c>
      <c r="L98" s="61" t="e">
        <f ca="1">VLOOKUP($N98,INDIRECT('1.CropDatabase'!$C$3),33,0)</f>
        <v>#N/A</v>
      </c>
      <c r="M98" s="33" t="e">
        <f ca="1">R98*VLOOKUP($N98,INDIRECT('1.CropDatabase'!$C$3),35,0)</f>
        <v>#N/A</v>
      </c>
      <c r="O98" s="73" t="s">
        <v>46</v>
      </c>
      <c r="Q98" s="73" t="s">
        <v>49</v>
      </c>
      <c r="S98" s="73" t="s">
        <v>47</v>
      </c>
      <c r="T98" s="74" t="e">
        <f t="shared" ca="1" si="2"/>
        <v>#N/A</v>
      </c>
      <c r="U98" s="75" t="s">
        <v>52</v>
      </c>
      <c r="V98" s="76" t="e">
        <f t="shared" ca="1" si="3"/>
        <v>#N/A</v>
      </c>
    </row>
    <row r="99" spans="1:22" x14ac:dyDescent="0.2">
      <c r="A99" s="2"/>
      <c r="B99" s="108"/>
      <c r="C99" s="53" t="e">
        <f ca="1">R99*VLOOKUP(N99,INDIRECT('1.CropDatabase'!$C$3),8,0)</f>
        <v>#N/A</v>
      </c>
      <c r="D99" s="54" t="e">
        <f ca="1">IF(VLOOKUP(N99,INDIRECT('1.CropDatabase'!$C$3),9,0)="DS","DS",R99*VLOOKUP(N99,INDIRECT('1.CropDatabase'!$C$3),9,0))</f>
        <v>#N/A</v>
      </c>
      <c r="E99" s="74" t="e">
        <f ca="1">B99+VLOOKUP(N99,INDIRECT('1.CropDatabase'!$C$3),6,0)</f>
        <v>#N/A</v>
      </c>
      <c r="F99" s="3"/>
      <c r="H99" s="63" t="e">
        <f ca="1">VLOOKUP(N99,INDIRECT('1.CropDatabase'!$C$3),16,0)*R99</f>
        <v>#N/A</v>
      </c>
      <c r="I99" s="63" t="e">
        <f ca="1">VLOOKUP(N99,INDIRECT('1.CropDatabase'!$C$3),15,0)*R99</f>
        <v>#N/A</v>
      </c>
      <c r="J99" s="54" t="e">
        <f ca="1">B99+VLOOKUP(N99,INDIRECT('1.CropDatabase'!$C$3),12,0)</f>
        <v>#N/A</v>
      </c>
      <c r="K99" s="63" t="e">
        <f ca="1">B99+VLOOKUP(P99,INDIRECT('1.CropDatabase'!$C$3),12,0)+VLOOKUP(P99,INDIRECT('1.CropDatabase'!$C$3),13,0)</f>
        <v>#N/A</v>
      </c>
      <c r="L99" s="61" t="e">
        <f ca="1">VLOOKUP($N99,INDIRECT('1.CropDatabase'!$C$3),33,0)</f>
        <v>#N/A</v>
      </c>
      <c r="M99" s="33" t="e">
        <f ca="1">R99*VLOOKUP($N99,INDIRECT('1.CropDatabase'!$C$3),35,0)</f>
        <v>#N/A</v>
      </c>
      <c r="O99" s="73" t="s">
        <v>46</v>
      </c>
      <c r="Q99" s="73" t="s">
        <v>49</v>
      </c>
      <c r="S99" s="73" t="s">
        <v>47</v>
      </c>
      <c r="T99" s="74" t="e">
        <f t="shared" ca="1" si="2"/>
        <v>#N/A</v>
      </c>
      <c r="U99" s="75" t="s">
        <v>52</v>
      </c>
      <c r="V99" s="76" t="e">
        <f t="shared" ca="1" si="3"/>
        <v>#N/A</v>
      </c>
    </row>
    <row r="100" spans="1:22" x14ac:dyDescent="0.2">
      <c r="A100" s="2"/>
      <c r="B100" s="108"/>
      <c r="C100" s="53" t="e">
        <f ca="1">R100*VLOOKUP(N100,INDIRECT('1.CropDatabase'!$C$3),8,0)</f>
        <v>#N/A</v>
      </c>
      <c r="D100" s="54" t="e">
        <f ca="1">IF(VLOOKUP(N100,INDIRECT('1.CropDatabase'!$C$3),9,0)="DS","DS",R100*VLOOKUP(N100,INDIRECT('1.CropDatabase'!$C$3),9,0))</f>
        <v>#N/A</v>
      </c>
      <c r="E100" s="74" t="e">
        <f ca="1">B100+VLOOKUP(N100,INDIRECT('1.CropDatabase'!$C$3),6,0)</f>
        <v>#N/A</v>
      </c>
      <c r="F100" s="3"/>
      <c r="H100" s="63" t="e">
        <f ca="1">VLOOKUP(N100,INDIRECT('1.CropDatabase'!$C$3),16,0)*R100</f>
        <v>#N/A</v>
      </c>
      <c r="I100" s="63" t="e">
        <f ca="1">VLOOKUP(N100,INDIRECT('1.CropDatabase'!$C$3),15,0)*R100</f>
        <v>#N/A</v>
      </c>
      <c r="J100" s="54" t="e">
        <f ca="1">B100+VLOOKUP(N100,INDIRECT('1.CropDatabase'!$C$3),12,0)</f>
        <v>#N/A</v>
      </c>
      <c r="K100" s="63" t="e">
        <f ca="1">B100+VLOOKUP(P100,INDIRECT('1.CropDatabase'!$C$3),12,0)+VLOOKUP(P100,INDIRECT('1.CropDatabase'!$C$3),13,0)</f>
        <v>#N/A</v>
      </c>
      <c r="L100" s="61" t="e">
        <f ca="1">VLOOKUP($N100,INDIRECT('1.CropDatabase'!$C$3),33,0)</f>
        <v>#N/A</v>
      </c>
      <c r="M100" s="33" t="e">
        <f ca="1">R100*VLOOKUP($N100,INDIRECT('1.CropDatabase'!$C$3),35,0)</f>
        <v>#N/A</v>
      </c>
      <c r="O100" s="73" t="s">
        <v>46</v>
      </c>
      <c r="Q100" s="73" t="s">
        <v>49</v>
      </c>
      <c r="S100" s="73" t="s">
        <v>47</v>
      </c>
      <c r="T100" s="74" t="e">
        <f t="shared" ca="1" si="2"/>
        <v>#N/A</v>
      </c>
      <c r="U100" s="75" t="s">
        <v>52</v>
      </c>
      <c r="V100" s="76" t="e">
        <f t="shared" ca="1" si="3"/>
        <v>#N/A</v>
      </c>
    </row>
    <row r="101" spans="1:22" x14ac:dyDescent="0.2">
      <c r="A101" s="2"/>
      <c r="B101" s="108"/>
      <c r="C101" s="53" t="e">
        <f ca="1">R101*VLOOKUP(N101,INDIRECT('1.CropDatabase'!$C$3),8,0)</f>
        <v>#N/A</v>
      </c>
      <c r="D101" s="54" t="e">
        <f ca="1">IF(VLOOKUP(N101,INDIRECT('1.CropDatabase'!$C$3),9,0)="DS","DS",R101*VLOOKUP(N101,INDIRECT('1.CropDatabase'!$C$3),9,0))</f>
        <v>#N/A</v>
      </c>
      <c r="E101" s="74" t="e">
        <f ca="1">B101+VLOOKUP(N101,INDIRECT('1.CropDatabase'!$C$3),6,0)</f>
        <v>#N/A</v>
      </c>
      <c r="F101" s="3"/>
      <c r="H101" s="63" t="e">
        <f ca="1">VLOOKUP(N101,INDIRECT('1.CropDatabase'!$C$3),16,0)*R101</f>
        <v>#N/A</v>
      </c>
      <c r="I101" s="63" t="e">
        <f ca="1">VLOOKUP(N101,INDIRECT('1.CropDatabase'!$C$3),15,0)*R101</f>
        <v>#N/A</v>
      </c>
      <c r="J101" s="54" t="e">
        <f ca="1">B101+VLOOKUP(N101,INDIRECT('1.CropDatabase'!$C$3),12,0)</f>
        <v>#N/A</v>
      </c>
      <c r="K101" s="63" t="e">
        <f ca="1">B101+VLOOKUP(P101,INDIRECT('1.CropDatabase'!$C$3),12,0)+VLOOKUP(P101,INDIRECT('1.CropDatabase'!$C$3),13,0)</f>
        <v>#N/A</v>
      </c>
      <c r="L101" s="61" t="e">
        <f ca="1">VLOOKUP($N101,INDIRECT('1.CropDatabase'!$C$3),33,0)</f>
        <v>#N/A</v>
      </c>
      <c r="M101" s="33" t="e">
        <f ca="1">R101*VLOOKUP($N101,INDIRECT('1.CropDatabase'!$C$3),35,0)</f>
        <v>#N/A</v>
      </c>
      <c r="O101" s="73" t="s">
        <v>46</v>
      </c>
      <c r="Q101" s="73" t="s">
        <v>49</v>
      </c>
      <c r="S101" s="73" t="s">
        <v>47</v>
      </c>
      <c r="T101" s="74" t="e">
        <f t="shared" ca="1" si="2"/>
        <v>#N/A</v>
      </c>
      <c r="U101" s="75" t="s">
        <v>52</v>
      </c>
      <c r="V101" s="76" t="e">
        <f t="shared" ca="1" si="3"/>
        <v>#N/A</v>
      </c>
    </row>
    <row r="102" spans="1:22" x14ac:dyDescent="0.2">
      <c r="A102" s="2"/>
      <c r="B102" s="108"/>
      <c r="C102" s="53" t="e">
        <f ca="1">R102*VLOOKUP(N102,INDIRECT('1.CropDatabase'!$C$3),8,0)</f>
        <v>#N/A</v>
      </c>
      <c r="D102" s="54" t="e">
        <f ca="1">IF(VLOOKUP(N102,INDIRECT('1.CropDatabase'!$C$3),9,0)="DS","DS",R102*VLOOKUP(N102,INDIRECT('1.CropDatabase'!$C$3),9,0))</f>
        <v>#N/A</v>
      </c>
      <c r="E102" s="74" t="e">
        <f ca="1">B102+VLOOKUP(N102,INDIRECT('1.CropDatabase'!$C$3),6,0)</f>
        <v>#N/A</v>
      </c>
      <c r="F102" s="3"/>
      <c r="H102" s="63" t="e">
        <f ca="1">VLOOKUP(N102,INDIRECT('1.CropDatabase'!$C$3),16,0)*R102</f>
        <v>#N/A</v>
      </c>
      <c r="I102" s="63" t="e">
        <f ca="1">VLOOKUP(N102,INDIRECT('1.CropDatabase'!$C$3),15,0)*R102</f>
        <v>#N/A</v>
      </c>
      <c r="J102" s="54" t="e">
        <f ca="1">B102+VLOOKUP(N102,INDIRECT('1.CropDatabase'!$C$3),12,0)</f>
        <v>#N/A</v>
      </c>
      <c r="K102" s="63" t="e">
        <f ca="1">B102+VLOOKUP(P102,INDIRECT('1.CropDatabase'!$C$3),12,0)+VLOOKUP(P102,INDIRECT('1.CropDatabase'!$C$3),13,0)</f>
        <v>#N/A</v>
      </c>
      <c r="L102" s="61" t="e">
        <f ca="1">VLOOKUP($N102,INDIRECT('1.CropDatabase'!$C$3),33,0)</f>
        <v>#N/A</v>
      </c>
      <c r="M102" s="33" t="e">
        <f ca="1">R102*VLOOKUP($N102,INDIRECT('1.CropDatabase'!$C$3),35,0)</f>
        <v>#N/A</v>
      </c>
      <c r="O102" s="73" t="s">
        <v>46</v>
      </c>
      <c r="Q102" s="73" t="s">
        <v>49</v>
      </c>
      <c r="S102" s="73" t="s">
        <v>47</v>
      </c>
      <c r="T102" s="74" t="e">
        <f t="shared" ca="1" si="2"/>
        <v>#N/A</v>
      </c>
      <c r="U102" s="75" t="s">
        <v>52</v>
      </c>
      <c r="V102" s="76" t="e">
        <f t="shared" ca="1" si="3"/>
        <v>#N/A</v>
      </c>
    </row>
    <row r="103" spans="1:22" x14ac:dyDescent="0.2">
      <c r="A103" s="2"/>
      <c r="B103" s="108"/>
      <c r="C103" s="53" t="e">
        <f ca="1">R103*VLOOKUP(N103,INDIRECT('1.CropDatabase'!$C$3),8,0)</f>
        <v>#N/A</v>
      </c>
      <c r="D103" s="54" t="e">
        <f ca="1">IF(VLOOKUP(N103,INDIRECT('1.CropDatabase'!$C$3),9,0)="DS","DS",R103*VLOOKUP(N103,INDIRECT('1.CropDatabase'!$C$3),9,0))</f>
        <v>#N/A</v>
      </c>
      <c r="E103" s="74" t="e">
        <f ca="1">B103+VLOOKUP(N103,INDIRECT('1.CropDatabase'!$C$3),6,0)</f>
        <v>#N/A</v>
      </c>
      <c r="F103" s="3"/>
      <c r="H103" s="63" t="e">
        <f ca="1">VLOOKUP(N103,INDIRECT('1.CropDatabase'!$C$3),16,0)*R103</f>
        <v>#N/A</v>
      </c>
      <c r="I103" s="63" t="e">
        <f ca="1">VLOOKUP(N103,INDIRECT('1.CropDatabase'!$C$3),15,0)*R103</f>
        <v>#N/A</v>
      </c>
      <c r="J103" s="54" t="e">
        <f ca="1">B103+VLOOKUP(N103,INDIRECT('1.CropDatabase'!$C$3),12,0)</f>
        <v>#N/A</v>
      </c>
      <c r="K103" s="63" t="e">
        <f ca="1">B103+VLOOKUP(P103,INDIRECT('1.CropDatabase'!$C$3),12,0)+VLOOKUP(P103,INDIRECT('1.CropDatabase'!$C$3),13,0)</f>
        <v>#N/A</v>
      </c>
      <c r="L103" s="61" t="e">
        <f ca="1">VLOOKUP($N103,INDIRECT('1.CropDatabase'!$C$3),33,0)</f>
        <v>#N/A</v>
      </c>
      <c r="M103" s="33" t="e">
        <f ca="1">R103*VLOOKUP($N103,INDIRECT('1.CropDatabase'!$C$3),35,0)</f>
        <v>#N/A</v>
      </c>
      <c r="O103" s="73" t="s">
        <v>46</v>
      </c>
      <c r="Q103" s="73" t="s">
        <v>49</v>
      </c>
      <c r="S103" s="73" t="s">
        <v>47</v>
      </c>
      <c r="T103" s="74" t="e">
        <f t="shared" ca="1" si="2"/>
        <v>#N/A</v>
      </c>
      <c r="U103" s="75" t="s">
        <v>52</v>
      </c>
      <c r="V103" s="76" t="e">
        <f t="shared" ca="1" si="3"/>
        <v>#N/A</v>
      </c>
    </row>
    <row r="104" spans="1:22" x14ac:dyDescent="0.2">
      <c r="A104" s="2"/>
      <c r="B104" s="108"/>
      <c r="C104" s="53" t="e">
        <f ca="1">R104*VLOOKUP(N104,INDIRECT('1.CropDatabase'!$C$3),8,0)</f>
        <v>#N/A</v>
      </c>
      <c r="D104" s="54" t="e">
        <f ca="1">IF(VLOOKUP(N104,INDIRECT('1.CropDatabase'!$C$3),9,0)="DS","DS",R104*VLOOKUP(N104,INDIRECT('1.CropDatabase'!$C$3),9,0))</f>
        <v>#N/A</v>
      </c>
      <c r="E104" s="74" t="e">
        <f ca="1">B104+VLOOKUP(N104,INDIRECT('1.CropDatabase'!$C$3),6,0)</f>
        <v>#N/A</v>
      </c>
      <c r="F104" s="3"/>
      <c r="H104" s="63" t="e">
        <f ca="1">VLOOKUP(N104,INDIRECT('1.CropDatabase'!$C$3),16,0)*R104</f>
        <v>#N/A</v>
      </c>
      <c r="I104" s="63" t="e">
        <f ca="1">VLOOKUP(N104,INDIRECT('1.CropDatabase'!$C$3),15,0)*R104</f>
        <v>#N/A</v>
      </c>
      <c r="J104" s="54" t="e">
        <f ca="1">B104+VLOOKUP(N104,INDIRECT('1.CropDatabase'!$C$3),12,0)</f>
        <v>#N/A</v>
      </c>
      <c r="K104" s="63" t="e">
        <f ca="1">B104+VLOOKUP(P104,INDIRECT('1.CropDatabase'!$C$3),12,0)+VLOOKUP(P104,INDIRECT('1.CropDatabase'!$C$3),13,0)</f>
        <v>#N/A</v>
      </c>
      <c r="L104" s="61" t="e">
        <f ca="1">VLOOKUP($N104,INDIRECT('1.CropDatabase'!$C$3),33,0)</f>
        <v>#N/A</v>
      </c>
      <c r="M104" s="33" t="e">
        <f ca="1">R104*VLOOKUP($N104,INDIRECT('1.CropDatabase'!$C$3),35,0)</f>
        <v>#N/A</v>
      </c>
      <c r="O104" s="73" t="s">
        <v>46</v>
      </c>
      <c r="Q104" s="73" t="s">
        <v>49</v>
      </c>
      <c r="S104" s="73" t="s">
        <v>47</v>
      </c>
      <c r="T104" s="74" t="e">
        <f t="shared" ca="1" si="2"/>
        <v>#N/A</v>
      </c>
      <c r="U104" s="75" t="s">
        <v>52</v>
      </c>
      <c r="V104" s="76" t="e">
        <f t="shared" ca="1" si="3"/>
        <v>#N/A</v>
      </c>
    </row>
    <row r="105" spans="1:22" x14ac:dyDescent="0.2">
      <c r="A105" s="2"/>
      <c r="B105" s="108"/>
      <c r="C105" s="53" t="e">
        <f ca="1">R105*VLOOKUP(N105,INDIRECT('1.CropDatabase'!$C$3),8,0)</f>
        <v>#N/A</v>
      </c>
      <c r="D105" s="54" t="e">
        <f ca="1">IF(VLOOKUP(N105,INDIRECT('1.CropDatabase'!$C$3),9,0)="DS","DS",R105*VLOOKUP(N105,INDIRECT('1.CropDatabase'!$C$3),9,0))</f>
        <v>#N/A</v>
      </c>
      <c r="E105" s="74" t="e">
        <f ca="1">B105+VLOOKUP(N105,INDIRECT('1.CropDatabase'!$C$3),6,0)</f>
        <v>#N/A</v>
      </c>
      <c r="F105" s="3"/>
      <c r="H105" s="63" t="e">
        <f ca="1">VLOOKUP(N105,INDIRECT('1.CropDatabase'!$C$3),16,0)*R105</f>
        <v>#N/A</v>
      </c>
      <c r="I105" s="63" t="e">
        <f ca="1">VLOOKUP(N105,INDIRECT('1.CropDatabase'!$C$3),15,0)*R105</f>
        <v>#N/A</v>
      </c>
      <c r="J105" s="54" t="e">
        <f ca="1">B105+VLOOKUP(N105,INDIRECT('1.CropDatabase'!$C$3),12,0)</f>
        <v>#N/A</v>
      </c>
      <c r="K105" s="63" t="e">
        <f ca="1">B105+VLOOKUP(P105,INDIRECT('1.CropDatabase'!$C$3),12,0)+VLOOKUP(P105,INDIRECT('1.CropDatabase'!$C$3),13,0)</f>
        <v>#N/A</v>
      </c>
      <c r="L105" s="61" t="e">
        <f ca="1">VLOOKUP($N105,INDIRECT('1.CropDatabase'!$C$3),33,0)</f>
        <v>#N/A</v>
      </c>
      <c r="M105" s="33" t="e">
        <f ca="1">R105*VLOOKUP($N105,INDIRECT('1.CropDatabase'!$C$3),35,0)</f>
        <v>#N/A</v>
      </c>
      <c r="O105" s="73" t="s">
        <v>46</v>
      </c>
      <c r="Q105" s="73" t="s">
        <v>49</v>
      </c>
      <c r="S105" s="73" t="s">
        <v>47</v>
      </c>
      <c r="T105" s="74" t="e">
        <f t="shared" ca="1" si="2"/>
        <v>#N/A</v>
      </c>
      <c r="U105" s="75" t="s">
        <v>52</v>
      </c>
      <c r="V105" s="76" t="e">
        <f t="shared" ca="1" si="3"/>
        <v>#N/A</v>
      </c>
    </row>
    <row r="106" spans="1:22" x14ac:dyDescent="0.2">
      <c r="A106" s="2"/>
      <c r="B106" s="108"/>
      <c r="C106" s="53" t="e">
        <f ca="1">R106*VLOOKUP(N106,INDIRECT('1.CropDatabase'!$C$3),8,0)</f>
        <v>#N/A</v>
      </c>
      <c r="D106" s="54" t="e">
        <f ca="1">IF(VLOOKUP(N106,INDIRECT('1.CropDatabase'!$C$3),9,0)="DS","DS",R106*VLOOKUP(N106,INDIRECT('1.CropDatabase'!$C$3),9,0))</f>
        <v>#N/A</v>
      </c>
      <c r="E106" s="74" t="e">
        <f ca="1">B106+VLOOKUP(N106,INDIRECT('1.CropDatabase'!$C$3),6,0)</f>
        <v>#N/A</v>
      </c>
      <c r="F106" s="3"/>
      <c r="H106" s="63" t="e">
        <f ca="1">VLOOKUP(N106,INDIRECT('1.CropDatabase'!$C$3),16,0)*R106</f>
        <v>#N/A</v>
      </c>
      <c r="I106" s="63" t="e">
        <f ca="1">VLOOKUP(N106,INDIRECT('1.CropDatabase'!$C$3),15,0)*R106</f>
        <v>#N/A</v>
      </c>
      <c r="J106" s="54" t="e">
        <f ca="1">B106+VLOOKUP(N106,INDIRECT('1.CropDatabase'!$C$3),12,0)</f>
        <v>#N/A</v>
      </c>
      <c r="K106" s="63" t="e">
        <f ca="1">B106+VLOOKUP(P106,INDIRECT('1.CropDatabase'!$C$3),12,0)+VLOOKUP(P106,INDIRECT('1.CropDatabase'!$C$3),13,0)</f>
        <v>#N/A</v>
      </c>
      <c r="L106" s="61" t="e">
        <f ca="1">VLOOKUP($N106,INDIRECT('1.CropDatabase'!$C$3),33,0)</f>
        <v>#N/A</v>
      </c>
      <c r="M106" s="33" t="e">
        <f ca="1">R106*VLOOKUP($N106,INDIRECT('1.CropDatabase'!$C$3),35,0)</f>
        <v>#N/A</v>
      </c>
      <c r="O106" s="73" t="s">
        <v>46</v>
      </c>
      <c r="Q106" s="73" t="s">
        <v>49</v>
      </c>
      <c r="S106" s="73" t="s">
        <v>47</v>
      </c>
      <c r="T106" s="74" t="e">
        <f t="shared" ca="1" si="2"/>
        <v>#N/A</v>
      </c>
      <c r="U106" s="75" t="s">
        <v>52</v>
      </c>
      <c r="V106" s="76" t="e">
        <f t="shared" ca="1" si="3"/>
        <v>#N/A</v>
      </c>
    </row>
    <row r="107" spans="1:22" x14ac:dyDescent="0.2">
      <c r="A107" s="2"/>
      <c r="B107" s="108"/>
      <c r="C107" s="53" t="e">
        <f ca="1">R107*VLOOKUP(N107,INDIRECT('1.CropDatabase'!$C$3),8,0)</f>
        <v>#N/A</v>
      </c>
      <c r="D107" s="54" t="e">
        <f ca="1">IF(VLOOKUP(N107,INDIRECT('1.CropDatabase'!$C$3),9,0)="DS","DS",R107*VLOOKUP(N107,INDIRECT('1.CropDatabase'!$C$3),9,0))</f>
        <v>#N/A</v>
      </c>
      <c r="E107" s="74" t="e">
        <f ca="1">B107+VLOOKUP(N107,INDIRECT('1.CropDatabase'!$C$3),6,0)</f>
        <v>#N/A</v>
      </c>
      <c r="F107" s="3"/>
      <c r="H107" s="63" t="e">
        <f ca="1">VLOOKUP(N107,INDIRECT('1.CropDatabase'!$C$3),16,0)*R107</f>
        <v>#N/A</v>
      </c>
      <c r="I107" s="63" t="e">
        <f ca="1">VLOOKUP(N107,INDIRECT('1.CropDatabase'!$C$3),15,0)*R107</f>
        <v>#N/A</v>
      </c>
      <c r="J107" s="54" t="e">
        <f ca="1">B107+VLOOKUP(N107,INDIRECT('1.CropDatabase'!$C$3),12,0)</f>
        <v>#N/A</v>
      </c>
      <c r="K107" s="63" t="e">
        <f ca="1">B107+VLOOKUP(P107,INDIRECT('1.CropDatabase'!$C$3),12,0)+VLOOKUP(P107,INDIRECT('1.CropDatabase'!$C$3),13,0)</f>
        <v>#N/A</v>
      </c>
      <c r="L107" s="61" t="e">
        <f ca="1">VLOOKUP($N107,INDIRECT('1.CropDatabase'!$C$3),33,0)</f>
        <v>#N/A</v>
      </c>
      <c r="M107" s="33" t="e">
        <f ca="1">R107*VLOOKUP($N107,INDIRECT('1.CropDatabase'!$C$3),35,0)</f>
        <v>#N/A</v>
      </c>
      <c r="O107" s="73" t="s">
        <v>46</v>
      </c>
      <c r="Q107" s="73" t="s">
        <v>49</v>
      </c>
      <c r="S107" s="73" t="s">
        <v>47</v>
      </c>
      <c r="T107" s="74" t="e">
        <f t="shared" ca="1" si="2"/>
        <v>#N/A</v>
      </c>
      <c r="U107" s="75" t="s">
        <v>52</v>
      </c>
      <c r="V107" s="76" t="e">
        <f t="shared" ca="1" si="3"/>
        <v>#N/A</v>
      </c>
    </row>
    <row r="108" spans="1:22" x14ac:dyDescent="0.2">
      <c r="A108" s="2"/>
      <c r="B108" s="108"/>
      <c r="C108" s="53" t="e">
        <f ca="1">R108*VLOOKUP(N108,INDIRECT('1.CropDatabase'!$C$3),8,0)</f>
        <v>#N/A</v>
      </c>
      <c r="D108" s="54" t="e">
        <f ca="1">IF(VLOOKUP(N108,INDIRECT('1.CropDatabase'!$C$3),9,0)="DS","DS",R108*VLOOKUP(N108,INDIRECT('1.CropDatabase'!$C$3),9,0))</f>
        <v>#N/A</v>
      </c>
      <c r="E108" s="74" t="e">
        <f ca="1">B108+VLOOKUP(N108,INDIRECT('1.CropDatabase'!$C$3),6,0)</f>
        <v>#N/A</v>
      </c>
      <c r="F108" s="3"/>
      <c r="H108" s="63" t="e">
        <f ca="1">VLOOKUP(N108,INDIRECT('1.CropDatabase'!$C$3),16,0)*R108</f>
        <v>#N/A</v>
      </c>
      <c r="I108" s="63" t="e">
        <f ca="1">VLOOKUP(N108,INDIRECT('1.CropDatabase'!$C$3),15,0)*R108</f>
        <v>#N/A</v>
      </c>
      <c r="J108" s="54" t="e">
        <f ca="1">B108+VLOOKUP(N108,INDIRECT('1.CropDatabase'!$C$3),12,0)</f>
        <v>#N/A</v>
      </c>
      <c r="K108" s="63" t="e">
        <f ca="1">B108+VLOOKUP(P108,INDIRECT('1.CropDatabase'!$C$3),12,0)+VLOOKUP(P108,INDIRECT('1.CropDatabase'!$C$3),13,0)</f>
        <v>#N/A</v>
      </c>
      <c r="L108" s="61" t="e">
        <f ca="1">VLOOKUP($N108,INDIRECT('1.CropDatabase'!$C$3),33,0)</f>
        <v>#N/A</v>
      </c>
      <c r="M108" s="33" t="e">
        <f ca="1">R108*VLOOKUP($N108,INDIRECT('1.CropDatabase'!$C$3),35,0)</f>
        <v>#N/A</v>
      </c>
      <c r="O108" s="73" t="s">
        <v>46</v>
      </c>
      <c r="Q108" s="73" t="s">
        <v>49</v>
      </c>
      <c r="S108" s="73" t="s">
        <v>47</v>
      </c>
      <c r="T108" s="74" t="e">
        <f t="shared" ca="1" si="2"/>
        <v>#N/A</v>
      </c>
      <c r="U108" s="75" t="s">
        <v>52</v>
      </c>
      <c r="V108" s="76" t="e">
        <f t="shared" ca="1" si="3"/>
        <v>#N/A</v>
      </c>
    </row>
    <row r="109" spans="1:22" x14ac:dyDescent="0.2">
      <c r="A109" s="2"/>
      <c r="B109" s="108"/>
      <c r="C109" s="53" t="e">
        <f ca="1">R109*VLOOKUP(N109,INDIRECT('1.CropDatabase'!$C$3),8,0)</f>
        <v>#N/A</v>
      </c>
      <c r="D109" s="54" t="e">
        <f ca="1">IF(VLOOKUP(N109,INDIRECT('1.CropDatabase'!$C$3),9,0)="DS","DS",R109*VLOOKUP(N109,INDIRECT('1.CropDatabase'!$C$3),9,0))</f>
        <v>#N/A</v>
      </c>
      <c r="E109" s="74" t="e">
        <f ca="1">B109+VLOOKUP(N109,INDIRECT('1.CropDatabase'!$C$3),6,0)</f>
        <v>#N/A</v>
      </c>
      <c r="F109" s="3"/>
      <c r="H109" s="63" t="e">
        <f ca="1">VLOOKUP(N109,INDIRECT('1.CropDatabase'!$C$3),16,0)*R109</f>
        <v>#N/A</v>
      </c>
      <c r="I109" s="63" t="e">
        <f ca="1">VLOOKUP(N109,INDIRECT('1.CropDatabase'!$C$3),15,0)*R109</f>
        <v>#N/A</v>
      </c>
      <c r="J109" s="54" t="e">
        <f ca="1">B109+VLOOKUP(N109,INDIRECT('1.CropDatabase'!$C$3),12,0)</f>
        <v>#N/A</v>
      </c>
      <c r="K109" s="63" t="e">
        <f ca="1">B109+VLOOKUP(P109,INDIRECT('1.CropDatabase'!$C$3),12,0)+VLOOKUP(P109,INDIRECT('1.CropDatabase'!$C$3),13,0)</f>
        <v>#N/A</v>
      </c>
      <c r="L109" s="61" t="e">
        <f ca="1">VLOOKUP($N109,INDIRECT('1.CropDatabase'!$C$3),33,0)</f>
        <v>#N/A</v>
      </c>
      <c r="M109" s="33" t="e">
        <f ca="1">R109*VLOOKUP($N109,INDIRECT('1.CropDatabase'!$C$3),35,0)</f>
        <v>#N/A</v>
      </c>
      <c r="O109" s="73" t="s">
        <v>46</v>
      </c>
      <c r="Q109" s="73" t="s">
        <v>49</v>
      </c>
      <c r="S109" s="73" t="s">
        <v>47</v>
      </c>
      <c r="T109" s="74" t="e">
        <f t="shared" ca="1" si="2"/>
        <v>#N/A</v>
      </c>
      <c r="U109" s="75" t="s">
        <v>52</v>
      </c>
      <c r="V109" s="76" t="e">
        <f t="shared" ca="1" si="3"/>
        <v>#N/A</v>
      </c>
    </row>
    <row r="110" spans="1:22" x14ac:dyDescent="0.2">
      <c r="A110" s="2"/>
      <c r="B110" s="108"/>
      <c r="C110" s="53" t="e">
        <f ca="1">R110*VLOOKUP(N110,INDIRECT('1.CropDatabase'!$C$3),8,0)</f>
        <v>#N/A</v>
      </c>
      <c r="D110" s="54" t="e">
        <f ca="1">IF(VLOOKUP(N110,INDIRECT('1.CropDatabase'!$C$3),9,0)="DS","DS",R110*VLOOKUP(N110,INDIRECT('1.CropDatabase'!$C$3),9,0))</f>
        <v>#N/A</v>
      </c>
      <c r="E110" s="74" t="e">
        <f ca="1">B110+VLOOKUP(N110,INDIRECT('1.CropDatabase'!$C$3),6,0)</f>
        <v>#N/A</v>
      </c>
      <c r="F110" s="3"/>
      <c r="H110" s="63" t="e">
        <f ca="1">VLOOKUP(N110,INDIRECT('1.CropDatabase'!$C$3),16,0)*R110</f>
        <v>#N/A</v>
      </c>
      <c r="I110" s="63" t="e">
        <f ca="1">VLOOKUP(N110,INDIRECT('1.CropDatabase'!$C$3),15,0)*R110</f>
        <v>#N/A</v>
      </c>
      <c r="J110" s="54" t="e">
        <f ca="1">B110+VLOOKUP(N110,INDIRECT('1.CropDatabase'!$C$3),12,0)</f>
        <v>#N/A</v>
      </c>
      <c r="K110" s="63" t="e">
        <f ca="1">B110+VLOOKUP(P110,INDIRECT('1.CropDatabase'!$C$3),12,0)+VLOOKUP(P110,INDIRECT('1.CropDatabase'!$C$3),13,0)</f>
        <v>#N/A</v>
      </c>
      <c r="L110" s="61" t="e">
        <f ca="1">VLOOKUP($N110,INDIRECT('1.CropDatabase'!$C$3),33,0)</f>
        <v>#N/A</v>
      </c>
      <c r="M110" s="33" t="e">
        <f ca="1">R110*VLOOKUP($N110,INDIRECT('1.CropDatabase'!$C$3),35,0)</f>
        <v>#N/A</v>
      </c>
      <c r="O110" s="73" t="s">
        <v>46</v>
      </c>
      <c r="Q110" s="73" t="s">
        <v>49</v>
      </c>
      <c r="S110" s="73" t="s">
        <v>47</v>
      </c>
      <c r="T110" s="74" t="e">
        <f t="shared" ca="1" si="2"/>
        <v>#N/A</v>
      </c>
      <c r="U110" s="75" t="s">
        <v>52</v>
      </c>
      <c r="V110" s="76" t="e">
        <f t="shared" ca="1" si="3"/>
        <v>#N/A</v>
      </c>
    </row>
    <row r="111" spans="1:22" x14ac:dyDescent="0.2">
      <c r="A111" s="2"/>
      <c r="B111" s="108"/>
      <c r="C111" s="53" t="e">
        <f ca="1">R111*VLOOKUP(N111,INDIRECT('1.CropDatabase'!$C$3),8,0)</f>
        <v>#N/A</v>
      </c>
      <c r="D111" s="54" t="e">
        <f ca="1">IF(VLOOKUP(N111,INDIRECT('1.CropDatabase'!$C$3),9,0)="DS","DS",R111*VLOOKUP(N111,INDIRECT('1.CropDatabase'!$C$3),9,0))</f>
        <v>#N/A</v>
      </c>
      <c r="E111" s="74" t="e">
        <f ca="1">B111+VLOOKUP(N111,INDIRECT('1.CropDatabase'!$C$3),6,0)</f>
        <v>#N/A</v>
      </c>
      <c r="F111" s="3"/>
      <c r="H111" s="63" t="e">
        <f ca="1">VLOOKUP(N111,INDIRECT('1.CropDatabase'!$C$3),16,0)*R111</f>
        <v>#N/A</v>
      </c>
      <c r="I111" s="63" t="e">
        <f ca="1">VLOOKUP(N111,INDIRECT('1.CropDatabase'!$C$3),15,0)*R111</f>
        <v>#N/A</v>
      </c>
      <c r="J111" s="54" t="e">
        <f ca="1">B111+VLOOKUP(N111,INDIRECT('1.CropDatabase'!$C$3),12,0)</f>
        <v>#N/A</v>
      </c>
      <c r="K111" s="63" t="e">
        <f ca="1">B111+VLOOKUP(P111,INDIRECT('1.CropDatabase'!$C$3),12,0)+VLOOKUP(P111,INDIRECT('1.CropDatabase'!$C$3),13,0)</f>
        <v>#N/A</v>
      </c>
      <c r="L111" s="61" t="e">
        <f ca="1">VLOOKUP($N111,INDIRECT('1.CropDatabase'!$C$3),33,0)</f>
        <v>#N/A</v>
      </c>
      <c r="M111" s="33" t="e">
        <f ca="1">R111*VLOOKUP($N111,INDIRECT('1.CropDatabase'!$C$3),35,0)</f>
        <v>#N/A</v>
      </c>
      <c r="O111" s="73" t="s">
        <v>46</v>
      </c>
      <c r="Q111" s="73" t="s">
        <v>49</v>
      </c>
      <c r="S111" s="73" t="s">
        <v>47</v>
      </c>
      <c r="T111" s="74" t="e">
        <f t="shared" ca="1" si="2"/>
        <v>#N/A</v>
      </c>
      <c r="U111" s="75" t="s">
        <v>52</v>
      </c>
      <c r="V111" s="76" t="e">
        <f t="shared" ca="1" si="3"/>
        <v>#N/A</v>
      </c>
    </row>
    <row r="112" spans="1:22" x14ac:dyDescent="0.2">
      <c r="A112" s="2"/>
      <c r="B112" s="108"/>
      <c r="C112" s="53" t="e">
        <f ca="1">R112*VLOOKUP(N112,INDIRECT('1.CropDatabase'!$C$3),8,0)</f>
        <v>#N/A</v>
      </c>
      <c r="D112" s="54" t="e">
        <f ca="1">IF(VLOOKUP(N112,INDIRECT('1.CropDatabase'!$C$3),9,0)="DS","DS",R112*VLOOKUP(N112,INDIRECT('1.CropDatabase'!$C$3),9,0))</f>
        <v>#N/A</v>
      </c>
      <c r="E112" s="74" t="e">
        <f ca="1">B112+VLOOKUP(N112,INDIRECT('1.CropDatabase'!$C$3),6,0)</f>
        <v>#N/A</v>
      </c>
      <c r="F112" s="3"/>
      <c r="H112" s="63" t="e">
        <f ca="1">VLOOKUP(N112,INDIRECT('1.CropDatabase'!$C$3),16,0)*R112</f>
        <v>#N/A</v>
      </c>
      <c r="I112" s="63" t="e">
        <f ca="1">VLOOKUP(N112,INDIRECT('1.CropDatabase'!$C$3),15,0)*R112</f>
        <v>#N/A</v>
      </c>
      <c r="J112" s="54" t="e">
        <f ca="1">B112+VLOOKUP(N112,INDIRECT('1.CropDatabase'!$C$3),12,0)</f>
        <v>#N/A</v>
      </c>
      <c r="K112" s="63" t="e">
        <f ca="1">B112+VLOOKUP(P112,INDIRECT('1.CropDatabase'!$C$3),12,0)+VLOOKUP(P112,INDIRECT('1.CropDatabase'!$C$3),13,0)</f>
        <v>#N/A</v>
      </c>
      <c r="L112" s="61" t="e">
        <f ca="1">VLOOKUP($N112,INDIRECT('1.CropDatabase'!$C$3),33,0)</f>
        <v>#N/A</v>
      </c>
      <c r="M112" s="33" t="e">
        <f ca="1">R112*VLOOKUP($N112,INDIRECT('1.CropDatabase'!$C$3),35,0)</f>
        <v>#N/A</v>
      </c>
      <c r="O112" s="73" t="s">
        <v>46</v>
      </c>
      <c r="Q112" s="73" t="s">
        <v>49</v>
      </c>
      <c r="S112" s="73" t="s">
        <v>47</v>
      </c>
      <c r="T112" s="74" t="e">
        <f t="shared" ca="1" si="2"/>
        <v>#N/A</v>
      </c>
      <c r="U112" s="75" t="s">
        <v>52</v>
      </c>
      <c r="V112" s="76" t="e">
        <f t="shared" ca="1" si="3"/>
        <v>#N/A</v>
      </c>
    </row>
    <row r="113" spans="1:22" x14ac:dyDescent="0.2">
      <c r="A113" s="2"/>
      <c r="B113" s="108"/>
      <c r="C113" s="53" t="e">
        <f ca="1">R113*VLOOKUP(N113,INDIRECT('1.CropDatabase'!$C$3),8,0)</f>
        <v>#N/A</v>
      </c>
      <c r="D113" s="54" t="e">
        <f ca="1">IF(VLOOKUP(N113,INDIRECT('1.CropDatabase'!$C$3),9,0)="DS","DS",R113*VLOOKUP(N113,INDIRECT('1.CropDatabase'!$C$3),9,0))</f>
        <v>#N/A</v>
      </c>
      <c r="E113" s="74" t="e">
        <f ca="1">B113+VLOOKUP(N113,INDIRECT('1.CropDatabase'!$C$3),6,0)</f>
        <v>#N/A</v>
      </c>
      <c r="F113" s="3"/>
      <c r="H113" s="63" t="e">
        <f ca="1">VLOOKUP(N113,INDIRECT('1.CropDatabase'!$C$3),16,0)*R113</f>
        <v>#N/A</v>
      </c>
      <c r="I113" s="63" t="e">
        <f ca="1">VLOOKUP(N113,INDIRECT('1.CropDatabase'!$C$3),15,0)*R113</f>
        <v>#N/A</v>
      </c>
      <c r="J113" s="54" t="e">
        <f ca="1">B113+VLOOKUP(N113,INDIRECT('1.CropDatabase'!$C$3),12,0)</f>
        <v>#N/A</v>
      </c>
      <c r="K113" s="63" t="e">
        <f ca="1">B113+VLOOKUP(P113,INDIRECT('1.CropDatabase'!$C$3),12,0)+VLOOKUP(P113,INDIRECT('1.CropDatabase'!$C$3),13,0)</f>
        <v>#N/A</v>
      </c>
      <c r="L113" s="61" t="e">
        <f ca="1">VLOOKUP($N113,INDIRECT('1.CropDatabase'!$C$3),33,0)</f>
        <v>#N/A</v>
      </c>
      <c r="M113" s="33" t="e">
        <f ca="1">R113*VLOOKUP($N113,INDIRECT('1.CropDatabase'!$C$3),35,0)</f>
        <v>#N/A</v>
      </c>
      <c r="O113" s="73" t="s">
        <v>46</v>
      </c>
      <c r="Q113" s="73" t="s">
        <v>49</v>
      </c>
      <c r="S113" s="73" t="s">
        <v>47</v>
      </c>
      <c r="T113" s="74" t="e">
        <f t="shared" ca="1" si="2"/>
        <v>#N/A</v>
      </c>
      <c r="U113" s="75" t="s">
        <v>52</v>
      </c>
      <c r="V113" s="76" t="e">
        <f t="shared" ca="1" si="3"/>
        <v>#N/A</v>
      </c>
    </row>
    <row r="114" spans="1:22" x14ac:dyDescent="0.2">
      <c r="A114" s="2"/>
      <c r="B114" s="108"/>
      <c r="C114" s="53" t="e">
        <f ca="1">R114*VLOOKUP(N114,INDIRECT('1.CropDatabase'!$C$3),8,0)</f>
        <v>#N/A</v>
      </c>
      <c r="D114" s="54" t="e">
        <f ca="1">IF(VLOOKUP(N114,INDIRECT('1.CropDatabase'!$C$3),9,0)="DS","DS",R114*VLOOKUP(N114,INDIRECT('1.CropDatabase'!$C$3),9,0))</f>
        <v>#N/A</v>
      </c>
      <c r="E114" s="74" t="e">
        <f ca="1">B114+VLOOKUP(N114,INDIRECT('1.CropDatabase'!$C$3),6,0)</f>
        <v>#N/A</v>
      </c>
      <c r="F114" s="3"/>
      <c r="H114" s="63" t="e">
        <f ca="1">VLOOKUP(N114,INDIRECT('1.CropDatabase'!$C$3),16,0)*R114</f>
        <v>#N/A</v>
      </c>
      <c r="I114" s="63" t="e">
        <f ca="1">VLOOKUP(N114,INDIRECT('1.CropDatabase'!$C$3),15,0)*R114</f>
        <v>#N/A</v>
      </c>
      <c r="J114" s="54" t="e">
        <f ca="1">B114+VLOOKUP(N114,INDIRECT('1.CropDatabase'!$C$3),12,0)</f>
        <v>#N/A</v>
      </c>
      <c r="K114" s="63" t="e">
        <f ca="1">B114+VLOOKUP(P114,INDIRECT('1.CropDatabase'!$C$3),12,0)+VLOOKUP(P114,INDIRECT('1.CropDatabase'!$C$3),13,0)</f>
        <v>#N/A</v>
      </c>
      <c r="L114" s="61" t="e">
        <f ca="1">VLOOKUP($N114,INDIRECT('1.CropDatabase'!$C$3),33,0)</f>
        <v>#N/A</v>
      </c>
      <c r="M114" s="33" t="e">
        <f ca="1">R114*VLOOKUP($N114,INDIRECT('1.CropDatabase'!$C$3),35,0)</f>
        <v>#N/A</v>
      </c>
      <c r="O114" s="73" t="s">
        <v>46</v>
      </c>
      <c r="Q114" s="73" t="s">
        <v>49</v>
      </c>
      <c r="S114" s="73" t="s">
        <v>47</v>
      </c>
      <c r="T114" s="74" t="e">
        <f t="shared" ca="1" si="2"/>
        <v>#N/A</v>
      </c>
      <c r="U114" s="75" t="s">
        <v>52</v>
      </c>
      <c r="V114" s="76" t="e">
        <f t="shared" ca="1" si="3"/>
        <v>#N/A</v>
      </c>
    </row>
    <row r="115" spans="1:22" x14ac:dyDescent="0.2">
      <c r="A115" s="2"/>
      <c r="B115" s="108"/>
      <c r="C115" s="53" t="e">
        <f ca="1">R115*VLOOKUP(N115,INDIRECT('1.CropDatabase'!$C$3),8,0)</f>
        <v>#N/A</v>
      </c>
      <c r="D115" s="54" t="e">
        <f ca="1">IF(VLOOKUP(N115,INDIRECT('1.CropDatabase'!$C$3),9,0)="DS","DS",R115*VLOOKUP(N115,INDIRECT('1.CropDatabase'!$C$3),9,0))</f>
        <v>#N/A</v>
      </c>
      <c r="E115" s="74" t="e">
        <f ca="1">B115+VLOOKUP(N115,INDIRECT('1.CropDatabase'!$C$3),6,0)</f>
        <v>#N/A</v>
      </c>
      <c r="F115" s="3"/>
      <c r="H115" s="63" t="e">
        <f ca="1">VLOOKUP(N115,INDIRECT('1.CropDatabase'!$C$3),16,0)*R115</f>
        <v>#N/A</v>
      </c>
      <c r="I115" s="63" t="e">
        <f ca="1">VLOOKUP(N115,INDIRECT('1.CropDatabase'!$C$3),15,0)*R115</f>
        <v>#N/A</v>
      </c>
      <c r="J115" s="54" t="e">
        <f ca="1">B115+VLOOKUP(N115,INDIRECT('1.CropDatabase'!$C$3),12,0)</f>
        <v>#N/A</v>
      </c>
      <c r="K115" s="63" t="e">
        <f ca="1">B115+VLOOKUP(P115,INDIRECT('1.CropDatabase'!$C$3),12,0)+VLOOKUP(P115,INDIRECT('1.CropDatabase'!$C$3),13,0)</f>
        <v>#N/A</v>
      </c>
      <c r="L115" s="61" t="e">
        <f ca="1">VLOOKUP($N115,INDIRECT('1.CropDatabase'!$C$3),33,0)</f>
        <v>#N/A</v>
      </c>
      <c r="M115" s="33" t="e">
        <f ca="1">R115*VLOOKUP($N115,INDIRECT('1.CropDatabase'!$C$3),35,0)</f>
        <v>#N/A</v>
      </c>
      <c r="O115" s="73" t="s">
        <v>46</v>
      </c>
      <c r="Q115" s="73" t="s">
        <v>49</v>
      </c>
      <c r="S115" s="73" t="s">
        <v>47</v>
      </c>
      <c r="T115" s="74" t="e">
        <f t="shared" ca="1" si="2"/>
        <v>#N/A</v>
      </c>
      <c r="U115" s="75" t="s">
        <v>52</v>
      </c>
      <c r="V115" s="76" t="e">
        <f t="shared" ca="1" si="3"/>
        <v>#N/A</v>
      </c>
    </row>
    <row r="116" spans="1:22" x14ac:dyDescent="0.2">
      <c r="A116" s="2"/>
      <c r="B116" s="108"/>
      <c r="C116" s="53" t="e">
        <f ca="1">R116*VLOOKUP(N116,INDIRECT('1.CropDatabase'!$C$3),8,0)</f>
        <v>#N/A</v>
      </c>
      <c r="D116" s="54" t="e">
        <f ca="1">IF(VLOOKUP(N116,INDIRECT('1.CropDatabase'!$C$3),9,0)="DS","DS",R116*VLOOKUP(N116,INDIRECT('1.CropDatabase'!$C$3),9,0))</f>
        <v>#N/A</v>
      </c>
      <c r="E116" s="74" t="e">
        <f ca="1">B116+VLOOKUP(N116,INDIRECT('1.CropDatabase'!$C$3),6,0)</f>
        <v>#N/A</v>
      </c>
      <c r="F116" s="3"/>
      <c r="H116" s="63" t="e">
        <f ca="1">VLOOKUP(N116,INDIRECT('1.CropDatabase'!$C$3),16,0)*R116</f>
        <v>#N/A</v>
      </c>
      <c r="I116" s="63" t="e">
        <f ca="1">VLOOKUP(N116,INDIRECT('1.CropDatabase'!$C$3),15,0)*R116</f>
        <v>#N/A</v>
      </c>
      <c r="J116" s="54" t="e">
        <f ca="1">B116+VLOOKUP(N116,INDIRECT('1.CropDatabase'!$C$3),12,0)</f>
        <v>#N/A</v>
      </c>
      <c r="K116" s="63" t="e">
        <f ca="1">B116+VLOOKUP(P116,INDIRECT('1.CropDatabase'!$C$3),12,0)+VLOOKUP(P116,INDIRECT('1.CropDatabase'!$C$3),13,0)</f>
        <v>#N/A</v>
      </c>
      <c r="L116" s="61" t="e">
        <f ca="1">VLOOKUP($N116,INDIRECT('1.CropDatabase'!$C$3),33,0)</f>
        <v>#N/A</v>
      </c>
      <c r="M116" s="33" t="e">
        <f ca="1">R116*VLOOKUP($N116,INDIRECT('1.CropDatabase'!$C$3),35,0)</f>
        <v>#N/A</v>
      </c>
      <c r="O116" s="73" t="s">
        <v>46</v>
      </c>
      <c r="Q116" s="73" t="s">
        <v>49</v>
      </c>
      <c r="S116" s="73" t="s">
        <v>47</v>
      </c>
      <c r="T116" s="74" t="e">
        <f t="shared" ca="1" si="2"/>
        <v>#N/A</v>
      </c>
      <c r="U116" s="75" t="s">
        <v>52</v>
      </c>
      <c r="V116" s="76" t="e">
        <f t="shared" ca="1" si="3"/>
        <v>#N/A</v>
      </c>
    </row>
    <row r="117" spans="1:22" x14ac:dyDescent="0.2">
      <c r="A117" s="2"/>
      <c r="B117" s="108"/>
      <c r="C117" s="53" t="e">
        <f ca="1">R117*VLOOKUP(N117,INDIRECT('1.CropDatabase'!$C$3),8,0)</f>
        <v>#N/A</v>
      </c>
      <c r="D117" s="54" t="e">
        <f ca="1">IF(VLOOKUP(N117,INDIRECT('1.CropDatabase'!$C$3),9,0)="DS","DS",R117*VLOOKUP(N117,INDIRECT('1.CropDatabase'!$C$3),9,0))</f>
        <v>#N/A</v>
      </c>
      <c r="E117" s="74" t="e">
        <f ca="1">B117+VLOOKUP(N117,INDIRECT('1.CropDatabase'!$C$3),6,0)</f>
        <v>#N/A</v>
      </c>
      <c r="F117" s="3"/>
      <c r="H117" s="63" t="e">
        <f ca="1">VLOOKUP(N117,INDIRECT('1.CropDatabase'!$C$3),16,0)*R117</f>
        <v>#N/A</v>
      </c>
      <c r="I117" s="63" t="e">
        <f ca="1">VLOOKUP(N117,INDIRECT('1.CropDatabase'!$C$3),15,0)*R117</f>
        <v>#N/A</v>
      </c>
      <c r="J117" s="54" t="e">
        <f ca="1">B117+VLOOKUP(N117,INDIRECT('1.CropDatabase'!$C$3),12,0)</f>
        <v>#N/A</v>
      </c>
      <c r="K117" s="63" t="e">
        <f ca="1">B117+VLOOKUP(P117,INDIRECT('1.CropDatabase'!$C$3),12,0)+VLOOKUP(P117,INDIRECT('1.CropDatabase'!$C$3),13,0)</f>
        <v>#N/A</v>
      </c>
      <c r="L117" s="61" t="e">
        <f ca="1">VLOOKUP($N117,INDIRECT('1.CropDatabase'!$C$3),33,0)</f>
        <v>#N/A</v>
      </c>
      <c r="M117" s="33" t="e">
        <f ca="1">R117*VLOOKUP($N117,INDIRECT('1.CropDatabase'!$C$3),35,0)</f>
        <v>#N/A</v>
      </c>
      <c r="O117" s="73" t="s">
        <v>46</v>
      </c>
      <c r="Q117" s="73" t="s">
        <v>49</v>
      </c>
      <c r="S117" s="73" t="s">
        <v>47</v>
      </c>
      <c r="T117" s="74" t="e">
        <f t="shared" ca="1" si="2"/>
        <v>#N/A</v>
      </c>
      <c r="U117" s="75" t="s">
        <v>52</v>
      </c>
      <c r="V117" s="76" t="e">
        <f t="shared" ca="1" si="3"/>
        <v>#N/A</v>
      </c>
    </row>
    <row r="118" spans="1:22" x14ac:dyDescent="0.2">
      <c r="A118" s="2"/>
      <c r="B118" s="108"/>
      <c r="C118" s="53" t="e">
        <f ca="1">R118*VLOOKUP(N118,INDIRECT('1.CropDatabase'!$C$3),8,0)</f>
        <v>#N/A</v>
      </c>
      <c r="D118" s="54" t="e">
        <f ca="1">IF(VLOOKUP(N118,INDIRECT('1.CropDatabase'!$C$3),9,0)="DS","DS",R118*VLOOKUP(N118,INDIRECT('1.CropDatabase'!$C$3),9,0))</f>
        <v>#N/A</v>
      </c>
      <c r="E118" s="74" t="e">
        <f ca="1">B118+VLOOKUP(N118,INDIRECT('1.CropDatabase'!$C$3),6,0)</f>
        <v>#N/A</v>
      </c>
      <c r="F118" s="3"/>
      <c r="H118" s="63" t="e">
        <f ca="1">VLOOKUP(N118,INDIRECT('1.CropDatabase'!$C$3),16,0)*R118</f>
        <v>#N/A</v>
      </c>
      <c r="I118" s="63" t="e">
        <f ca="1">VLOOKUP(N118,INDIRECT('1.CropDatabase'!$C$3),15,0)*R118</f>
        <v>#N/A</v>
      </c>
      <c r="J118" s="54" t="e">
        <f ca="1">B118+VLOOKUP(N118,INDIRECT('1.CropDatabase'!$C$3),12,0)</f>
        <v>#N/A</v>
      </c>
      <c r="K118" s="63" t="e">
        <f ca="1">B118+VLOOKUP(P118,INDIRECT('1.CropDatabase'!$C$3),12,0)+VLOOKUP(P118,INDIRECT('1.CropDatabase'!$C$3),13,0)</f>
        <v>#N/A</v>
      </c>
      <c r="L118" s="61" t="e">
        <f ca="1">VLOOKUP($N118,INDIRECT('1.CropDatabase'!$C$3),33,0)</f>
        <v>#N/A</v>
      </c>
      <c r="M118" s="33" t="e">
        <f ca="1">R118*VLOOKUP($N118,INDIRECT('1.CropDatabase'!$C$3),35,0)</f>
        <v>#N/A</v>
      </c>
      <c r="O118" s="73" t="s">
        <v>46</v>
      </c>
      <c r="Q118" s="73" t="s">
        <v>49</v>
      </c>
      <c r="S118" s="73" t="s">
        <v>47</v>
      </c>
      <c r="T118" s="74" t="e">
        <f t="shared" ca="1" si="2"/>
        <v>#N/A</v>
      </c>
      <c r="U118" s="75" t="s">
        <v>52</v>
      </c>
      <c r="V118" s="76" t="e">
        <f t="shared" ca="1" si="3"/>
        <v>#N/A</v>
      </c>
    </row>
    <row r="119" spans="1:22" x14ac:dyDescent="0.2">
      <c r="A119" s="2"/>
      <c r="B119" s="108"/>
      <c r="C119" s="53" t="e">
        <f ca="1">R119*VLOOKUP(N119,INDIRECT('1.CropDatabase'!$C$3),8,0)</f>
        <v>#N/A</v>
      </c>
      <c r="D119" s="54" t="e">
        <f ca="1">IF(VLOOKUP(N119,INDIRECT('1.CropDatabase'!$C$3),9,0)="DS","DS",R119*VLOOKUP(N119,INDIRECT('1.CropDatabase'!$C$3),9,0))</f>
        <v>#N/A</v>
      </c>
      <c r="E119" s="74" t="e">
        <f ca="1">B119+VLOOKUP(N119,INDIRECT('1.CropDatabase'!$C$3),6,0)</f>
        <v>#N/A</v>
      </c>
      <c r="F119" s="3"/>
      <c r="H119" s="63" t="e">
        <f ca="1">VLOOKUP(N119,INDIRECT('1.CropDatabase'!$C$3),16,0)*R119</f>
        <v>#N/A</v>
      </c>
      <c r="I119" s="63" t="e">
        <f ca="1">VLOOKUP(N119,INDIRECT('1.CropDatabase'!$C$3),15,0)*R119</f>
        <v>#N/A</v>
      </c>
      <c r="J119" s="54" t="e">
        <f ca="1">B119+VLOOKUP(N119,INDIRECT('1.CropDatabase'!$C$3),12,0)</f>
        <v>#N/A</v>
      </c>
      <c r="K119" s="63" t="e">
        <f ca="1">B119+VLOOKUP(P119,INDIRECT('1.CropDatabase'!$C$3),12,0)+VLOOKUP(P119,INDIRECT('1.CropDatabase'!$C$3),13,0)</f>
        <v>#N/A</v>
      </c>
      <c r="L119" s="61" t="e">
        <f ca="1">VLOOKUP($N119,INDIRECT('1.CropDatabase'!$C$3),33,0)</f>
        <v>#N/A</v>
      </c>
      <c r="M119" s="33" t="e">
        <f ca="1">R119*VLOOKUP($N119,INDIRECT('1.CropDatabase'!$C$3),35,0)</f>
        <v>#N/A</v>
      </c>
      <c r="O119" s="73" t="s">
        <v>46</v>
      </c>
      <c r="Q119" s="73" t="s">
        <v>49</v>
      </c>
      <c r="S119" s="73" t="s">
        <v>47</v>
      </c>
      <c r="T119" s="74" t="e">
        <f t="shared" ca="1" si="2"/>
        <v>#N/A</v>
      </c>
      <c r="U119" s="75" t="s">
        <v>52</v>
      </c>
      <c r="V119" s="76" t="e">
        <f t="shared" ca="1" si="3"/>
        <v>#N/A</v>
      </c>
    </row>
    <row r="120" spans="1:22" x14ac:dyDescent="0.2">
      <c r="A120" s="2"/>
      <c r="B120" s="108"/>
      <c r="C120" s="53" t="e">
        <f ca="1">R120*VLOOKUP(N120,INDIRECT('1.CropDatabase'!$C$3),8,0)</f>
        <v>#N/A</v>
      </c>
      <c r="D120" s="54" t="e">
        <f ca="1">IF(VLOOKUP(N120,INDIRECT('1.CropDatabase'!$C$3),9,0)="DS","DS",R120*VLOOKUP(N120,INDIRECT('1.CropDatabase'!$C$3),9,0))</f>
        <v>#N/A</v>
      </c>
      <c r="E120" s="74" t="e">
        <f ca="1">B120+VLOOKUP(N120,INDIRECT('1.CropDatabase'!$C$3),6,0)</f>
        <v>#N/A</v>
      </c>
      <c r="F120" s="3"/>
      <c r="H120" s="63" t="e">
        <f ca="1">VLOOKUP(N120,INDIRECT('1.CropDatabase'!$C$3),16,0)*R120</f>
        <v>#N/A</v>
      </c>
      <c r="I120" s="63" t="e">
        <f ca="1">VLOOKUP(N120,INDIRECT('1.CropDatabase'!$C$3),15,0)*R120</f>
        <v>#N/A</v>
      </c>
      <c r="J120" s="54" t="e">
        <f ca="1">B120+VLOOKUP(N120,INDIRECT('1.CropDatabase'!$C$3),12,0)</f>
        <v>#N/A</v>
      </c>
      <c r="K120" s="63" t="e">
        <f ca="1">B120+VLOOKUP(P120,INDIRECT('1.CropDatabase'!$C$3),12,0)+VLOOKUP(P120,INDIRECT('1.CropDatabase'!$C$3),13,0)</f>
        <v>#N/A</v>
      </c>
      <c r="L120" s="61" t="e">
        <f ca="1">VLOOKUP($N120,INDIRECT('1.CropDatabase'!$C$3),33,0)</f>
        <v>#N/A</v>
      </c>
      <c r="M120" s="33" t="e">
        <f ca="1">R120*VLOOKUP($N120,INDIRECT('1.CropDatabase'!$C$3),35,0)</f>
        <v>#N/A</v>
      </c>
      <c r="O120" s="73" t="s">
        <v>46</v>
      </c>
      <c r="Q120" s="73" t="s">
        <v>49</v>
      </c>
      <c r="S120" s="73" t="s">
        <v>47</v>
      </c>
      <c r="T120" s="74" t="e">
        <f t="shared" ca="1" si="2"/>
        <v>#N/A</v>
      </c>
      <c r="U120" s="75" t="s">
        <v>52</v>
      </c>
      <c r="V120" s="76" t="e">
        <f t="shared" ca="1" si="3"/>
        <v>#N/A</v>
      </c>
    </row>
    <row r="121" spans="1:22" x14ac:dyDescent="0.2">
      <c r="A121" s="2"/>
      <c r="B121" s="108"/>
      <c r="C121" s="53" t="e">
        <f ca="1">R121*VLOOKUP(N121,INDIRECT('1.CropDatabase'!$C$3),8,0)</f>
        <v>#N/A</v>
      </c>
      <c r="D121" s="54" t="e">
        <f ca="1">IF(VLOOKUP(N121,INDIRECT('1.CropDatabase'!$C$3),9,0)="DS","DS",R121*VLOOKUP(N121,INDIRECT('1.CropDatabase'!$C$3),9,0))</f>
        <v>#N/A</v>
      </c>
      <c r="E121" s="74" t="e">
        <f ca="1">B121+VLOOKUP(N121,INDIRECT('1.CropDatabase'!$C$3),6,0)</f>
        <v>#N/A</v>
      </c>
      <c r="F121" s="3"/>
      <c r="H121" s="63" t="e">
        <f ca="1">VLOOKUP(N121,INDIRECT('1.CropDatabase'!$C$3),16,0)*R121</f>
        <v>#N/A</v>
      </c>
      <c r="I121" s="63" t="e">
        <f ca="1">VLOOKUP(N121,INDIRECT('1.CropDatabase'!$C$3),15,0)*R121</f>
        <v>#N/A</v>
      </c>
      <c r="J121" s="54" t="e">
        <f ca="1">B121+VLOOKUP(N121,INDIRECT('1.CropDatabase'!$C$3),12,0)</f>
        <v>#N/A</v>
      </c>
      <c r="K121" s="63" t="e">
        <f ca="1">B121+VLOOKUP(P121,INDIRECT('1.CropDatabase'!$C$3),12,0)+VLOOKUP(P121,INDIRECT('1.CropDatabase'!$C$3),13,0)</f>
        <v>#N/A</v>
      </c>
      <c r="L121" s="61" t="e">
        <f ca="1">VLOOKUP($N121,INDIRECT('1.CropDatabase'!$C$3),33,0)</f>
        <v>#N/A</v>
      </c>
      <c r="M121" s="33" t="e">
        <f ca="1">R121*VLOOKUP($N121,INDIRECT('1.CropDatabase'!$C$3),35,0)</f>
        <v>#N/A</v>
      </c>
      <c r="O121" s="73" t="s">
        <v>46</v>
      </c>
      <c r="Q121" s="73" t="s">
        <v>49</v>
      </c>
      <c r="S121" s="73" t="s">
        <v>47</v>
      </c>
      <c r="T121" s="74" t="e">
        <f t="shared" ca="1" si="2"/>
        <v>#N/A</v>
      </c>
      <c r="U121" s="75" t="s">
        <v>52</v>
      </c>
      <c r="V121" s="76" t="e">
        <f t="shared" ca="1" si="3"/>
        <v>#N/A</v>
      </c>
    </row>
    <row r="122" spans="1:22" x14ac:dyDescent="0.2">
      <c r="A122" s="2"/>
      <c r="B122" s="108"/>
      <c r="C122" s="53" t="e">
        <f ca="1">R122*VLOOKUP(N122,INDIRECT('1.CropDatabase'!$C$3),8,0)</f>
        <v>#N/A</v>
      </c>
      <c r="D122" s="54" t="e">
        <f ca="1">IF(VLOOKUP(N122,INDIRECT('1.CropDatabase'!$C$3),9,0)="DS","DS",R122*VLOOKUP(N122,INDIRECT('1.CropDatabase'!$C$3),9,0))</f>
        <v>#N/A</v>
      </c>
      <c r="E122" s="74" t="e">
        <f ca="1">B122+VLOOKUP(N122,INDIRECT('1.CropDatabase'!$C$3),6,0)</f>
        <v>#N/A</v>
      </c>
      <c r="F122" s="3"/>
      <c r="H122" s="63" t="e">
        <f ca="1">VLOOKUP(N122,INDIRECT('1.CropDatabase'!$C$3),16,0)*R122</f>
        <v>#N/A</v>
      </c>
      <c r="I122" s="63" t="e">
        <f ca="1">VLOOKUP(N122,INDIRECT('1.CropDatabase'!$C$3),15,0)*R122</f>
        <v>#N/A</v>
      </c>
      <c r="J122" s="54" t="e">
        <f ca="1">B122+VLOOKUP(N122,INDIRECT('1.CropDatabase'!$C$3),12,0)</f>
        <v>#N/A</v>
      </c>
      <c r="K122" s="63" t="e">
        <f ca="1">B122+VLOOKUP(P122,INDIRECT('1.CropDatabase'!$C$3),12,0)+VLOOKUP(P122,INDIRECT('1.CropDatabase'!$C$3),13,0)</f>
        <v>#N/A</v>
      </c>
      <c r="L122" s="61" t="e">
        <f ca="1">VLOOKUP($N122,INDIRECT('1.CropDatabase'!$C$3),33,0)</f>
        <v>#N/A</v>
      </c>
      <c r="M122" s="33" t="e">
        <f ca="1">R122*VLOOKUP($N122,INDIRECT('1.CropDatabase'!$C$3),35,0)</f>
        <v>#N/A</v>
      </c>
      <c r="O122" s="73" t="s">
        <v>46</v>
      </c>
      <c r="Q122" s="73" t="s">
        <v>49</v>
      </c>
      <c r="S122" s="73" t="s">
        <v>47</v>
      </c>
      <c r="T122" s="74" t="e">
        <f t="shared" ca="1" si="2"/>
        <v>#N/A</v>
      </c>
      <c r="U122" s="75" t="s">
        <v>52</v>
      </c>
      <c r="V122" s="76" t="e">
        <f t="shared" ca="1" si="3"/>
        <v>#N/A</v>
      </c>
    </row>
    <row r="123" spans="1:22" x14ac:dyDescent="0.2">
      <c r="A123" s="2"/>
      <c r="B123" s="108"/>
      <c r="C123" s="53" t="e">
        <f ca="1">R123*VLOOKUP(N123,INDIRECT('1.CropDatabase'!$C$3),8,0)</f>
        <v>#N/A</v>
      </c>
      <c r="D123" s="54" t="e">
        <f ca="1">IF(VLOOKUP(N123,INDIRECT('1.CropDatabase'!$C$3),9,0)="DS","DS",R123*VLOOKUP(N123,INDIRECT('1.CropDatabase'!$C$3),9,0))</f>
        <v>#N/A</v>
      </c>
      <c r="E123" s="74" t="e">
        <f ca="1">B123+VLOOKUP(N123,INDIRECT('1.CropDatabase'!$C$3),6,0)</f>
        <v>#N/A</v>
      </c>
      <c r="F123" s="3"/>
      <c r="H123" s="63" t="e">
        <f ca="1">VLOOKUP(N123,INDIRECT('1.CropDatabase'!$C$3),16,0)*R123</f>
        <v>#N/A</v>
      </c>
      <c r="I123" s="63" t="e">
        <f ca="1">VLOOKUP(N123,INDIRECT('1.CropDatabase'!$C$3),15,0)*R123</f>
        <v>#N/A</v>
      </c>
      <c r="J123" s="54" t="e">
        <f ca="1">B123+VLOOKUP(N123,INDIRECT('1.CropDatabase'!$C$3),12,0)</f>
        <v>#N/A</v>
      </c>
      <c r="K123" s="63" t="e">
        <f ca="1">B123+VLOOKUP(P123,INDIRECT('1.CropDatabase'!$C$3),12,0)+VLOOKUP(P123,INDIRECT('1.CropDatabase'!$C$3),13,0)</f>
        <v>#N/A</v>
      </c>
      <c r="L123" s="61" t="e">
        <f ca="1">VLOOKUP($N123,INDIRECT('1.CropDatabase'!$C$3),33,0)</f>
        <v>#N/A</v>
      </c>
      <c r="M123" s="33" t="e">
        <f ca="1">R123*VLOOKUP($N123,INDIRECT('1.CropDatabase'!$C$3),35,0)</f>
        <v>#N/A</v>
      </c>
      <c r="O123" s="73" t="s">
        <v>46</v>
      </c>
      <c r="Q123" s="73" t="s">
        <v>49</v>
      </c>
      <c r="S123" s="73" t="s">
        <v>47</v>
      </c>
      <c r="T123" s="74" t="e">
        <f t="shared" ca="1" si="2"/>
        <v>#N/A</v>
      </c>
      <c r="U123" s="75" t="s">
        <v>52</v>
      </c>
      <c r="V123" s="76" t="e">
        <f t="shared" ca="1" si="3"/>
        <v>#N/A</v>
      </c>
    </row>
    <row r="124" spans="1:22" x14ac:dyDescent="0.2">
      <c r="A124" s="2"/>
      <c r="B124" s="108"/>
      <c r="C124" s="53" t="e">
        <f ca="1">R124*VLOOKUP(N124,INDIRECT('1.CropDatabase'!$C$3),8,0)</f>
        <v>#N/A</v>
      </c>
      <c r="D124" s="54" t="e">
        <f ca="1">IF(VLOOKUP(N124,INDIRECT('1.CropDatabase'!$C$3),9,0)="DS","DS",R124*VLOOKUP(N124,INDIRECT('1.CropDatabase'!$C$3),9,0))</f>
        <v>#N/A</v>
      </c>
      <c r="E124" s="74" t="e">
        <f ca="1">B124+VLOOKUP(N124,INDIRECT('1.CropDatabase'!$C$3),6,0)</f>
        <v>#N/A</v>
      </c>
      <c r="F124" s="3"/>
      <c r="H124" s="63" t="e">
        <f ca="1">VLOOKUP(N124,INDIRECT('1.CropDatabase'!$C$3),16,0)*R124</f>
        <v>#N/A</v>
      </c>
      <c r="I124" s="63" t="e">
        <f ca="1">VLOOKUP(N124,INDIRECT('1.CropDatabase'!$C$3),15,0)*R124</f>
        <v>#N/A</v>
      </c>
      <c r="J124" s="54" t="e">
        <f ca="1">B124+VLOOKUP(N124,INDIRECT('1.CropDatabase'!$C$3),12,0)</f>
        <v>#N/A</v>
      </c>
      <c r="K124" s="63" t="e">
        <f ca="1">B124+VLOOKUP(P124,INDIRECT('1.CropDatabase'!$C$3),12,0)+VLOOKUP(P124,INDIRECT('1.CropDatabase'!$C$3),13,0)</f>
        <v>#N/A</v>
      </c>
      <c r="L124" s="61" t="e">
        <f ca="1">VLOOKUP($N124,INDIRECT('1.CropDatabase'!$C$3),33,0)</f>
        <v>#N/A</v>
      </c>
      <c r="M124" s="33" t="e">
        <f ca="1">R124*VLOOKUP($N124,INDIRECT('1.CropDatabase'!$C$3),35,0)</f>
        <v>#N/A</v>
      </c>
      <c r="O124" s="73" t="s">
        <v>46</v>
      </c>
      <c r="Q124" s="73" t="s">
        <v>49</v>
      </c>
      <c r="S124" s="73" t="s">
        <v>47</v>
      </c>
      <c r="T124" s="74" t="e">
        <f t="shared" ca="1" si="2"/>
        <v>#N/A</v>
      </c>
      <c r="U124" s="75" t="s">
        <v>52</v>
      </c>
      <c r="V124" s="76" t="e">
        <f t="shared" ca="1" si="3"/>
        <v>#N/A</v>
      </c>
    </row>
    <row r="125" spans="1:22" x14ac:dyDescent="0.2">
      <c r="A125" s="2"/>
      <c r="B125" s="108"/>
      <c r="C125" s="53" t="e">
        <f ca="1">R125*VLOOKUP(N125,INDIRECT('1.CropDatabase'!$C$3),8,0)</f>
        <v>#N/A</v>
      </c>
      <c r="D125" s="54" t="e">
        <f ca="1">IF(VLOOKUP(N125,INDIRECT('1.CropDatabase'!$C$3),9,0)="DS","DS",R125*VLOOKUP(N125,INDIRECT('1.CropDatabase'!$C$3),9,0))</f>
        <v>#N/A</v>
      </c>
      <c r="E125" s="74" t="e">
        <f ca="1">B125+VLOOKUP(N125,INDIRECT('1.CropDatabase'!$C$3),6,0)</f>
        <v>#N/A</v>
      </c>
      <c r="F125" s="3"/>
      <c r="H125" s="63" t="e">
        <f ca="1">VLOOKUP(N125,INDIRECT('1.CropDatabase'!$C$3),16,0)*R125</f>
        <v>#N/A</v>
      </c>
      <c r="I125" s="63" t="e">
        <f ca="1">VLOOKUP(N125,INDIRECT('1.CropDatabase'!$C$3),15,0)*R125</f>
        <v>#N/A</v>
      </c>
      <c r="J125" s="54" t="e">
        <f ca="1">B125+VLOOKUP(N125,INDIRECT('1.CropDatabase'!$C$3),12,0)</f>
        <v>#N/A</v>
      </c>
      <c r="K125" s="63" t="e">
        <f ca="1">B125+VLOOKUP(P125,INDIRECT('1.CropDatabase'!$C$3),12,0)+VLOOKUP(P125,INDIRECT('1.CropDatabase'!$C$3),13,0)</f>
        <v>#N/A</v>
      </c>
      <c r="L125" s="61" t="e">
        <f ca="1">VLOOKUP($N125,INDIRECT('1.CropDatabase'!$C$3),33,0)</f>
        <v>#N/A</v>
      </c>
      <c r="M125" s="33" t="e">
        <f ca="1">R125*VLOOKUP($N125,INDIRECT('1.CropDatabase'!$C$3),35,0)</f>
        <v>#N/A</v>
      </c>
      <c r="O125" s="73" t="s">
        <v>46</v>
      </c>
      <c r="Q125" s="73" t="s">
        <v>49</v>
      </c>
      <c r="S125" s="73" t="s">
        <v>47</v>
      </c>
      <c r="T125" s="74" t="e">
        <f t="shared" ca="1" si="2"/>
        <v>#N/A</v>
      </c>
      <c r="U125" s="75" t="s">
        <v>52</v>
      </c>
      <c r="V125" s="76" t="e">
        <f t="shared" ca="1" si="3"/>
        <v>#N/A</v>
      </c>
    </row>
    <row r="126" spans="1:22" x14ac:dyDescent="0.2">
      <c r="A126" s="2"/>
      <c r="B126" s="108"/>
      <c r="C126" s="53" t="e">
        <f ca="1">R126*VLOOKUP(N126,INDIRECT('1.CropDatabase'!$C$3),8,0)</f>
        <v>#N/A</v>
      </c>
      <c r="D126" s="54" t="e">
        <f ca="1">IF(VLOOKUP(N126,INDIRECT('1.CropDatabase'!$C$3),9,0)="DS","DS",R126*VLOOKUP(N126,INDIRECT('1.CropDatabase'!$C$3),9,0))</f>
        <v>#N/A</v>
      </c>
      <c r="E126" s="74" t="e">
        <f ca="1">B126+VLOOKUP(N126,INDIRECT('1.CropDatabase'!$C$3),6,0)</f>
        <v>#N/A</v>
      </c>
      <c r="F126" s="3"/>
      <c r="H126" s="63" t="e">
        <f ca="1">VLOOKUP(N126,INDIRECT('1.CropDatabase'!$C$3),16,0)*R126</f>
        <v>#N/A</v>
      </c>
      <c r="I126" s="63" t="e">
        <f ca="1">VLOOKUP(N126,INDIRECT('1.CropDatabase'!$C$3),15,0)*R126</f>
        <v>#N/A</v>
      </c>
      <c r="J126" s="54" t="e">
        <f ca="1">B126+VLOOKUP(N126,INDIRECT('1.CropDatabase'!$C$3),12,0)</f>
        <v>#N/A</v>
      </c>
      <c r="K126" s="63" t="e">
        <f ca="1">B126+VLOOKUP(P126,INDIRECT('1.CropDatabase'!$C$3),12,0)+VLOOKUP(P126,INDIRECT('1.CropDatabase'!$C$3),13,0)</f>
        <v>#N/A</v>
      </c>
      <c r="L126" s="61" t="e">
        <f ca="1">VLOOKUP($N126,INDIRECT('1.CropDatabase'!$C$3),33,0)</f>
        <v>#N/A</v>
      </c>
      <c r="M126" s="33" t="e">
        <f ca="1">R126*VLOOKUP($N126,INDIRECT('1.CropDatabase'!$C$3),35,0)</f>
        <v>#N/A</v>
      </c>
      <c r="O126" s="73" t="s">
        <v>46</v>
      </c>
      <c r="Q126" s="73" t="s">
        <v>49</v>
      </c>
      <c r="S126" s="73" t="s">
        <v>47</v>
      </c>
      <c r="T126" s="74" t="e">
        <f t="shared" ca="1" si="2"/>
        <v>#N/A</v>
      </c>
      <c r="U126" s="75" t="s">
        <v>52</v>
      </c>
      <c r="V126" s="76" t="e">
        <f t="shared" ca="1" si="3"/>
        <v>#N/A</v>
      </c>
    </row>
    <row r="127" spans="1:22" x14ac:dyDescent="0.2">
      <c r="A127" s="2"/>
      <c r="B127" s="108"/>
      <c r="C127" s="53" t="e">
        <f ca="1">R127*VLOOKUP(N127,INDIRECT('1.CropDatabase'!$C$3),8,0)</f>
        <v>#N/A</v>
      </c>
      <c r="D127" s="54" t="e">
        <f ca="1">IF(VLOOKUP(N127,INDIRECT('1.CropDatabase'!$C$3),9,0)="DS","DS",R127*VLOOKUP(N127,INDIRECT('1.CropDatabase'!$C$3),9,0))</f>
        <v>#N/A</v>
      </c>
      <c r="E127" s="74" t="e">
        <f ca="1">B127+VLOOKUP(N127,INDIRECT('1.CropDatabase'!$C$3),6,0)</f>
        <v>#N/A</v>
      </c>
      <c r="F127" s="3"/>
      <c r="H127" s="63" t="e">
        <f ca="1">VLOOKUP(N127,INDIRECT('1.CropDatabase'!$C$3),16,0)*R127</f>
        <v>#N/A</v>
      </c>
      <c r="I127" s="63" t="e">
        <f ca="1">VLOOKUP(N127,INDIRECT('1.CropDatabase'!$C$3),15,0)*R127</f>
        <v>#N/A</v>
      </c>
      <c r="J127" s="54" t="e">
        <f ca="1">B127+VLOOKUP(N127,INDIRECT('1.CropDatabase'!$C$3),12,0)</f>
        <v>#N/A</v>
      </c>
      <c r="K127" s="63" t="e">
        <f ca="1">B127+VLOOKUP(P127,INDIRECT('1.CropDatabase'!$C$3),12,0)+VLOOKUP(P127,INDIRECT('1.CropDatabase'!$C$3),13,0)</f>
        <v>#N/A</v>
      </c>
      <c r="L127" s="61" t="e">
        <f ca="1">VLOOKUP($N127,INDIRECT('1.CropDatabase'!$C$3),33,0)</f>
        <v>#N/A</v>
      </c>
      <c r="M127" s="33" t="e">
        <f ca="1">R127*VLOOKUP($N127,INDIRECT('1.CropDatabase'!$C$3),35,0)</f>
        <v>#N/A</v>
      </c>
      <c r="O127" s="73" t="s">
        <v>46</v>
      </c>
      <c r="Q127" s="73" t="s">
        <v>49</v>
      </c>
      <c r="S127" s="73" t="s">
        <v>47</v>
      </c>
      <c r="T127" s="74" t="e">
        <f t="shared" ca="1" si="2"/>
        <v>#N/A</v>
      </c>
      <c r="U127" s="75" t="s">
        <v>52</v>
      </c>
      <c r="V127" s="76" t="e">
        <f t="shared" ca="1" si="3"/>
        <v>#N/A</v>
      </c>
    </row>
    <row r="128" spans="1:22" x14ac:dyDescent="0.2">
      <c r="A128" s="2"/>
      <c r="B128" s="108"/>
      <c r="C128" s="53" t="e">
        <f ca="1">R128*VLOOKUP(N128,INDIRECT('1.CropDatabase'!$C$3),8,0)</f>
        <v>#N/A</v>
      </c>
      <c r="D128" s="54" t="e">
        <f ca="1">IF(VLOOKUP(N128,INDIRECT('1.CropDatabase'!$C$3),9,0)="DS","DS",R128*VLOOKUP(N128,INDIRECT('1.CropDatabase'!$C$3),9,0))</f>
        <v>#N/A</v>
      </c>
      <c r="E128" s="74" t="e">
        <f ca="1">B128+VLOOKUP(N128,INDIRECT('1.CropDatabase'!$C$3),6,0)</f>
        <v>#N/A</v>
      </c>
      <c r="F128" s="3"/>
      <c r="H128" s="63" t="e">
        <f ca="1">VLOOKUP(N128,INDIRECT('1.CropDatabase'!$C$3),16,0)*R128</f>
        <v>#N/A</v>
      </c>
      <c r="I128" s="63" t="e">
        <f ca="1">VLOOKUP(N128,INDIRECT('1.CropDatabase'!$C$3),15,0)*R128</f>
        <v>#N/A</v>
      </c>
      <c r="J128" s="54" t="e">
        <f ca="1">B128+VLOOKUP(N128,INDIRECT('1.CropDatabase'!$C$3),12,0)</f>
        <v>#N/A</v>
      </c>
      <c r="K128" s="63" t="e">
        <f ca="1">B128+VLOOKUP(P128,INDIRECT('1.CropDatabase'!$C$3),12,0)+VLOOKUP(P128,INDIRECT('1.CropDatabase'!$C$3),13,0)</f>
        <v>#N/A</v>
      </c>
      <c r="L128" s="61" t="e">
        <f ca="1">VLOOKUP($N128,INDIRECT('1.CropDatabase'!$C$3),33,0)</f>
        <v>#N/A</v>
      </c>
      <c r="M128" s="33" t="e">
        <f ca="1">R128*VLOOKUP($N128,INDIRECT('1.CropDatabase'!$C$3),35,0)</f>
        <v>#N/A</v>
      </c>
      <c r="O128" s="73" t="s">
        <v>46</v>
      </c>
      <c r="Q128" s="73" t="s">
        <v>49</v>
      </c>
      <c r="S128" s="73" t="s">
        <v>47</v>
      </c>
      <c r="T128" s="74" t="e">
        <f t="shared" ca="1" si="2"/>
        <v>#N/A</v>
      </c>
      <c r="U128" s="75" t="s">
        <v>52</v>
      </c>
      <c r="V128" s="76" t="e">
        <f t="shared" ca="1" si="3"/>
        <v>#N/A</v>
      </c>
    </row>
    <row r="129" spans="1:22" x14ac:dyDescent="0.2">
      <c r="A129" s="2"/>
      <c r="B129" s="108"/>
      <c r="C129" s="53" t="e">
        <f ca="1">R129*VLOOKUP(N129,INDIRECT('1.CropDatabase'!$C$3),8,0)</f>
        <v>#N/A</v>
      </c>
      <c r="D129" s="54" t="e">
        <f ca="1">IF(VLOOKUP(N129,INDIRECT('1.CropDatabase'!$C$3),9,0)="DS","DS",R129*VLOOKUP(N129,INDIRECT('1.CropDatabase'!$C$3),9,0))</f>
        <v>#N/A</v>
      </c>
      <c r="E129" s="74" t="e">
        <f ca="1">B129+VLOOKUP(N129,INDIRECT('1.CropDatabase'!$C$3),6,0)</f>
        <v>#N/A</v>
      </c>
      <c r="F129" s="3"/>
      <c r="H129" s="63" t="e">
        <f ca="1">VLOOKUP(N129,INDIRECT('1.CropDatabase'!$C$3),16,0)*R129</f>
        <v>#N/A</v>
      </c>
      <c r="I129" s="63" t="e">
        <f ca="1">VLOOKUP(N129,INDIRECT('1.CropDatabase'!$C$3),15,0)*R129</f>
        <v>#N/A</v>
      </c>
      <c r="J129" s="54" t="e">
        <f ca="1">B129+VLOOKUP(N129,INDIRECT('1.CropDatabase'!$C$3),12,0)</f>
        <v>#N/A</v>
      </c>
      <c r="K129" s="63" t="e">
        <f ca="1">B129+VLOOKUP(P129,INDIRECT('1.CropDatabase'!$C$3),12,0)+VLOOKUP(P129,INDIRECT('1.CropDatabase'!$C$3),13,0)</f>
        <v>#N/A</v>
      </c>
      <c r="L129" s="61" t="e">
        <f ca="1">VLOOKUP($N129,INDIRECT('1.CropDatabase'!$C$3),33,0)</f>
        <v>#N/A</v>
      </c>
      <c r="M129" s="33" t="e">
        <f ca="1">R129*VLOOKUP($N129,INDIRECT('1.CropDatabase'!$C$3),35,0)</f>
        <v>#N/A</v>
      </c>
      <c r="O129" s="73" t="s">
        <v>46</v>
      </c>
      <c r="Q129" s="73" t="s">
        <v>49</v>
      </c>
      <c r="S129" s="73" t="s">
        <v>47</v>
      </c>
      <c r="T129" s="74" t="e">
        <f t="shared" ca="1" si="2"/>
        <v>#N/A</v>
      </c>
      <c r="U129" s="75" t="s">
        <v>52</v>
      </c>
      <c r="V129" s="76" t="e">
        <f t="shared" ca="1" si="3"/>
        <v>#N/A</v>
      </c>
    </row>
    <row r="130" spans="1:22" x14ac:dyDescent="0.2">
      <c r="A130" s="2"/>
      <c r="B130" s="108"/>
      <c r="C130" s="53" t="e">
        <f ca="1">R130*VLOOKUP(N130,INDIRECT('1.CropDatabase'!$C$3),8,0)</f>
        <v>#N/A</v>
      </c>
      <c r="D130" s="54" t="e">
        <f ca="1">IF(VLOOKUP(N130,INDIRECT('1.CropDatabase'!$C$3),9,0)="DS","DS",R130*VLOOKUP(N130,INDIRECT('1.CropDatabase'!$C$3),9,0))</f>
        <v>#N/A</v>
      </c>
      <c r="E130" s="74" t="e">
        <f ca="1">B130+VLOOKUP(N130,INDIRECT('1.CropDatabase'!$C$3),6,0)</f>
        <v>#N/A</v>
      </c>
      <c r="F130" s="3"/>
      <c r="H130" s="63" t="e">
        <f ca="1">VLOOKUP(N130,INDIRECT('1.CropDatabase'!$C$3),16,0)*R130</f>
        <v>#N/A</v>
      </c>
      <c r="I130" s="63" t="e">
        <f ca="1">VLOOKUP(N130,INDIRECT('1.CropDatabase'!$C$3),15,0)*R130</f>
        <v>#N/A</v>
      </c>
      <c r="J130" s="54" t="e">
        <f ca="1">B130+VLOOKUP(N130,INDIRECT('1.CropDatabase'!$C$3),12,0)</f>
        <v>#N/A</v>
      </c>
      <c r="K130" s="63" t="e">
        <f ca="1">B130+VLOOKUP(P130,INDIRECT('1.CropDatabase'!$C$3),12,0)+VLOOKUP(P130,INDIRECT('1.CropDatabase'!$C$3),13,0)</f>
        <v>#N/A</v>
      </c>
      <c r="L130" s="61" t="e">
        <f ca="1">VLOOKUP($N130,INDIRECT('1.CropDatabase'!$C$3),33,0)</f>
        <v>#N/A</v>
      </c>
      <c r="M130" s="33" t="e">
        <f ca="1">R130*VLOOKUP($N130,INDIRECT('1.CropDatabase'!$C$3),35,0)</f>
        <v>#N/A</v>
      </c>
      <c r="O130" s="73" t="s">
        <v>46</v>
      </c>
      <c r="Q130" s="73" t="s">
        <v>49</v>
      </c>
      <c r="S130" s="73" t="s">
        <v>47</v>
      </c>
      <c r="T130" s="74" t="e">
        <f t="shared" ca="1" si="2"/>
        <v>#N/A</v>
      </c>
      <c r="U130" s="75" t="s">
        <v>52</v>
      </c>
      <c r="V130" s="76" t="e">
        <f t="shared" ca="1" si="3"/>
        <v>#N/A</v>
      </c>
    </row>
    <row r="131" spans="1:22" x14ac:dyDescent="0.2">
      <c r="A131" s="2"/>
      <c r="B131" s="108"/>
      <c r="C131" s="53" t="e">
        <f ca="1">R131*VLOOKUP(N131,INDIRECT('1.CropDatabase'!$C$3),8,0)</f>
        <v>#N/A</v>
      </c>
      <c r="D131" s="54" t="e">
        <f ca="1">IF(VLOOKUP(N131,INDIRECT('1.CropDatabase'!$C$3),9,0)="DS","DS",R131*VLOOKUP(N131,INDIRECT('1.CropDatabase'!$C$3),9,0))</f>
        <v>#N/A</v>
      </c>
      <c r="E131" s="74" t="e">
        <f ca="1">B131+VLOOKUP(N131,INDIRECT('1.CropDatabase'!$C$3),6,0)</f>
        <v>#N/A</v>
      </c>
      <c r="F131" s="3"/>
      <c r="H131" s="63" t="e">
        <f ca="1">VLOOKUP(N131,INDIRECT('1.CropDatabase'!$C$3),16,0)*R131</f>
        <v>#N/A</v>
      </c>
      <c r="I131" s="63" t="e">
        <f ca="1">VLOOKUP(N131,INDIRECT('1.CropDatabase'!$C$3),15,0)*R131</f>
        <v>#N/A</v>
      </c>
      <c r="J131" s="54" t="e">
        <f ca="1">B131+VLOOKUP(N131,INDIRECT('1.CropDatabase'!$C$3),12,0)</f>
        <v>#N/A</v>
      </c>
      <c r="K131" s="63" t="e">
        <f ca="1">B131+VLOOKUP(P131,INDIRECT('1.CropDatabase'!$C$3),12,0)+VLOOKUP(P131,INDIRECT('1.CropDatabase'!$C$3),13,0)</f>
        <v>#N/A</v>
      </c>
      <c r="L131" s="61" t="e">
        <f ca="1">VLOOKUP($N131,INDIRECT('1.CropDatabase'!$C$3),33,0)</f>
        <v>#N/A</v>
      </c>
      <c r="M131" s="33" t="e">
        <f ca="1">R131*VLOOKUP($N131,INDIRECT('1.CropDatabase'!$C$3),35,0)</f>
        <v>#N/A</v>
      </c>
      <c r="O131" s="73" t="s">
        <v>46</v>
      </c>
      <c r="Q131" s="73" t="s">
        <v>49</v>
      </c>
      <c r="S131" s="73" t="s">
        <v>47</v>
      </c>
      <c r="T131" s="74" t="e">
        <f t="shared" ca="1" si="2"/>
        <v>#N/A</v>
      </c>
      <c r="U131" s="75" t="s">
        <v>52</v>
      </c>
      <c r="V131" s="76" t="e">
        <f t="shared" ca="1" si="3"/>
        <v>#N/A</v>
      </c>
    </row>
    <row r="132" spans="1:22" x14ac:dyDescent="0.2">
      <c r="A132" s="2"/>
      <c r="B132" s="108"/>
      <c r="C132" s="53" t="e">
        <f ca="1">R132*VLOOKUP(N132,INDIRECT('1.CropDatabase'!$C$3),8,0)</f>
        <v>#N/A</v>
      </c>
      <c r="D132" s="54" t="e">
        <f ca="1">IF(VLOOKUP(N132,INDIRECT('1.CropDatabase'!$C$3),9,0)="DS","DS",R132*VLOOKUP(N132,INDIRECT('1.CropDatabase'!$C$3),9,0))</f>
        <v>#N/A</v>
      </c>
      <c r="E132" s="74" t="e">
        <f ca="1">B132+VLOOKUP(N132,INDIRECT('1.CropDatabase'!$C$3),6,0)</f>
        <v>#N/A</v>
      </c>
      <c r="F132" s="3"/>
      <c r="H132" s="63" t="e">
        <f ca="1">VLOOKUP(N132,INDIRECT('1.CropDatabase'!$C$3),16,0)*R132</f>
        <v>#N/A</v>
      </c>
      <c r="I132" s="63" t="e">
        <f ca="1">VLOOKUP(N132,INDIRECT('1.CropDatabase'!$C$3),15,0)*R132</f>
        <v>#N/A</v>
      </c>
      <c r="J132" s="54" t="e">
        <f ca="1">B132+VLOOKUP(N132,INDIRECT('1.CropDatabase'!$C$3),12,0)</f>
        <v>#N/A</v>
      </c>
      <c r="K132" s="63" t="e">
        <f ca="1">B132+VLOOKUP(P132,INDIRECT('1.CropDatabase'!$C$3),12,0)+VLOOKUP(P132,INDIRECT('1.CropDatabase'!$C$3),13,0)</f>
        <v>#N/A</v>
      </c>
      <c r="L132" s="61" t="e">
        <f ca="1">VLOOKUP($N132,INDIRECT('1.CropDatabase'!$C$3),33,0)</f>
        <v>#N/A</v>
      </c>
      <c r="M132" s="33" t="e">
        <f ca="1">R132*VLOOKUP($N132,INDIRECT('1.CropDatabase'!$C$3),35,0)</f>
        <v>#N/A</v>
      </c>
      <c r="O132" s="73" t="s">
        <v>46</v>
      </c>
      <c r="Q132" s="73" t="s">
        <v>49</v>
      </c>
      <c r="S132" s="73" t="s">
        <v>47</v>
      </c>
      <c r="T132" s="74" t="e">
        <f t="shared" ca="1" si="2"/>
        <v>#N/A</v>
      </c>
      <c r="U132" s="75" t="s">
        <v>52</v>
      </c>
      <c r="V132" s="76" t="e">
        <f t="shared" ca="1" si="3"/>
        <v>#N/A</v>
      </c>
    </row>
    <row r="133" spans="1:22" x14ac:dyDescent="0.2">
      <c r="A133" s="2"/>
      <c r="B133" s="108"/>
      <c r="C133" s="53" t="e">
        <f ca="1">R133*VLOOKUP(N133,INDIRECT('1.CropDatabase'!$C$3),8,0)</f>
        <v>#N/A</v>
      </c>
      <c r="D133" s="54" t="e">
        <f ca="1">IF(VLOOKUP(N133,INDIRECT('1.CropDatabase'!$C$3),9,0)="DS","DS",R133*VLOOKUP(N133,INDIRECT('1.CropDatabase'!$C$3),9,0))</f>
        <v>#N/A</v>
      </c>
      <c r="E133" s="74" t="e">
        <f ca="1">B133+VLOOKUP(N133,INDIRECT('1.CropDatabase'!$C$3),6,0)</f>
        <v>#N/A</v>
      </c>
      <c r="F133" s="3"/>
      <c r="H133" s="63" t="e">
        <f ca="1">VLOOKUP(N133,INDIRECT('1.CropDatabase'!$C$3),16,0)*R133</f>
        <v>#N/A</v>
      </c>
      <c r="I133" s="63" t="e">
        <f ca="1">VLOOKUP(N133,INDIRECT('1.CropDatabase'!$C$3),15,0)*R133</f>
        <v>#N/A</v>
      </c>
      <c r="J133" s="54" t="e">
        <f ca="1">B133+VLOOKUP(N133,INDIRECT('1.CropDatabase'!$C$3),12,0)</f>
        <v>#N/A</v>
      </c>
      <c r="K133" s="63" t="e">
        <f ca="1">B133+VLOOKUP(P133,INDIRECT('1.CropDatabase'!$C$3),12,0)+VLOOKUP(P133,INDIRECT('1.CropDatabase'!$C$3),13,0)</f>
        <v>#N/A</v>
      </c>
      <c r="L133" s="61" t="e">
        <f ca="1">VLOOKUP($N133,INDIRECT('1.CropDatabase'!$C$3),33,0)</f>
        <v>#N/A</v>
      </c>
      <c r="M133" s="33" t="e">
        <f ca="1">R133*VLOOKUP($N133,INDIRECT('1.CropDatabase'!$C$3),35,0)</f>
        <v>#N/A</v>
      </c>
      <c r="O133" s="73" t="s">
        <v>46</v>
      </c>
      <c r="Q133" s="73" t="s">
        <v>49</v>
      </c>
      <c r="S133" s="73" t="s">
        <v>47</v>
      </c>
      <c r="T133" s="74" t="e">
        <f t="shared" ca="1" si="2"/>
        <v>#N/A</v>
      </c>
      <c r="U133" s="75" t="s">
        <v>52</v>
      </c>
      <c r="V133" s="76" t="e">
        <f t="shared" ca="1" si="3"/>
        <v>#N/A</v>
      </c>
    </row>
    <row r="134" spans="1:22" x14ac:dyDescent="0.2">
      <c r="A134" s="2"/>
      <c r="B134" s="108"/>
      <c r="C134" s="53" t="e">
        <f ca="1">R134*VLOOKUP(N134,INDIRECT('1.CropDatabase'!$C$3),8,0)</f>
        <v>#N/A</v>
      </c>
      <c r="D134" s="54" t="e">
        <f ca="1">IF(VLOOKUP(N134,INDIRECT('1.CropDatabase'!$C$3),9,0)="DS","DS",R134*VLOOKUP(N134,INDIRECT('1.CropDatabase'!$C$3),9,0))</f>
        <v>#N/A</v>
      </c>
      <c r="E134" s="74" t="e">
        <f ca="1">B134+VLOOKUP(N134,INDIRECT('1.CropDatabase'!$C$3),6,0)</f>
        <v>#N/A</v>
      </c>
      <c r="F134" s="3"/>
      <c r="H134" s="63" t="e">
        <f ca="1">VLOOKUP(N134,INDIRECT('1.CropDatabase'!$C$3),16,0)*R134</f>
        <v>#N/A</v>
      </c>
      <c r="I134" s="63" t="e">
        <f ca="1">VLOOKUP(N134,INDIRECT('1.CropDatabase'!$C$3),15,0)*R134</f>
        <v>#N/A</v>
      </c>
      <c r="J134" s="54" t="e">
        <f ca="1">B134+VLOOKUP(N134,INDIRECT('1.CropDatabase'!$C$3),12,0)</f>
        <v>#N/A</v>
      </c>
      <c r="K134" s="63" t="e">
        <f ca="1">B134+VLOOKUP(P134,INDIRECT('1.CropDatabase'!$C$3),12,0)+VLOOKUP(P134,INDIRECT('1.CropDatabase'!$C$3),13,0)</f>
        <v>#N/A</v>
      </c>
      <c r="L134" s="61" t="e">
        <f ca="1">VLOOKUP($N134,INDIRECT('1.CropDatabase'!$C$3),33,0)</f>
        <v>#N/A</v>
      </c>
      <c r="M134" s="33" t="e">
        <f ca="1">R134*VLOOKUP($N134,INDIRECT('1.CropDatabase'!$C$3),35,0)</f>
        <v>#N/A</v>
      </c>
      <c r="O134" s="73" t="s">
        <v>46</v>
      </c>
      <c r="Q134" s="73" t="s">
        <v>49</v>
      </c>
      <c r="S134" s="73" t="s">
        <v>47</v>
      </c>
      <c r="T134" s="74" t="e">
        <f t="shared" ca="1" si="2"/>
        <v>#N/A</v>
      </c>
      <c r="U134" s="75" t="s">
        <v>52</v>
      </c>
      <c r="V134" s="76" t="e">
        <f t="shared" ca="1" si="3"/>
        <v>#N/A</v>
      </c>
    </row>
    <row r="135" spans="1:22" x14ac:dyDescent="0.2">
      <c r="A135" s="2"/>
      <c r="B135" s="108"/>
      <c r="C135" s="53" t="e">
        <f ca="1">R135*VLOOKUP(N135,INDIRECT('1.CropDatabase'!$C$3),8,0)</f>
        <v>#N/A</v>
      </c>
      <c r="D135" s="54" t="e">
        <f ca="1">IF(VLOOKUP(N135,INDIRECT('1.CropDatabase'!$C$3),9,0)="DS","DS",R135*VLOOKUP(N135,INDIRECT('1.CropDatabase'!$C$3),9,0))</f>
        <v>#N/A</v>
      </c>
      <c r="E135" s="74" t="e">
        <f ca="1">B135+VLOOKUP(N135,INDIRECT('1.CropDatabase'!$C$3),6,0)</f>
        <v>#N/A</v>
      </c>
      <c r="F135" s="3"/>
      <c r="H135" s="63" t="e">
        <f ca="1">VLOOKUP(N135,INDIRECT('1.CropDatabase'!$C$3),16,0)*R135</f>
        <v>#N/A</v>
      </c>
      <c r="I135" s="63" t="e">
        <f ca="1">VLOOKUP(N135,INDIRECT('1.CropDatabase'!$C$3),15,0)*R135</f>
        <v>#N/A</v>
      </c>
      <c r="J135" s="54" t="e">
        <f ca="1">B135+VLOOKUP(N135,INDIRECT('1.CropDatabase'!$C$3),12,0)</f>
        <v>#N/A</v>
      </c>
      <c r="K135" s="63" t="e">
        <f ca="1">B135+VLOOKUP(P135,INDIRECT('1.CropDatabase'!$C$3),12,0)+VLOOKUP(P135,INDIRECT('1.CropDatabase'!$C$3),13,0)</f>
        <v>#N/A</v>
      </c>
      <c r="L135" s="61" t="e">
        <f ca="1">VLOOKUP($N135,INDIRECT('1.CropDatabase'!$C$3),33,0)</f>
        <v>#N/A</v>
      </c>
      <c r="M135" s="33" t="e">
        <f ca="1">R135*VLOOKUP($N135,INDIRECT('1.CropDatabase'!$C$3),35,0)</f>
        <v>#N/A</v>
      </c>
      <c r="O135" s="73" t="s">
        <v>46</v>
      </c>
      <c r="Q135" s="73" t="s">
        <v>49</v>
      </c>
      <c r="S135" s="73" t="s">
        <v>47</v>
      </c>
      <c r="T135" s="74" t="e">
        <f t="shared" ref="T135:T198" ca="1" si="4">E135</f>
        <v>#N/A</v>
      </c>
      <c r="U135" s="75" t="s">
        <v>52</v>
      </c>
      <c r="V135" s="76" t="e">
        <f t="shared" ref="V135:V198" ca="1" si="5">K135</f>
        <v>#N/A</v>
      </c>
    </row>
    <row r="136" spans="1:22" x14ac:dyDescent="0.2">
      <c r="A136" s="2"/>
      <c r="B136" s="108"/>
      <c r="C136" s="53" t="e">
        <f ca="1">R136*VLOOKUP(N136,INDIRECT('1.CropDatabase'!$C$3),8,0)</f>
        <v>#N/A</v>
      </c>
      <c r="D136" s="54" t="e">
        <f ca="1">IF(VLOOKUP(N136,INDIRECT('1.CropDatabase'!$C$3),9,0)="DS","DS",R136*VLOOKUP(N136,INDIRECT('1.CropDatabase'!$C$3),9,0))</f>
        <v>#N/A</v>
      </c>
      <c r="E136" s="74" t="e">
        <f ca="1">B136+VLOOKUP(N136,INDIRECT('1.CropDatabase'!$C$3),6,0)</f>
        <v>#N/A</v>
      </c>
      <c r="F136" s="3"/>
      <c r="H136" s="63" t="e">
        <f ca="1">VLOOKUP(N136,INDIRECT('1.CropDatabase'!$C$3),16,0)*R136</f>
        <v>#N/A</v>
      </c>
      <c r="I136" s="63" t="e">
        <f ca="1">VLOOKUP(N136,INDIRECT('1.CropDatabase'!$C$3),15,0)*R136</f>
        <v>#N/A</v>
      </c>
      <c r="J136" s="54" t="e">
        <f ca="1">B136+VLOOKUP(N136,INDIRECT('1.CropDatabase'!$C$3),12,0)</f>
        <v>#N/A</v>
      </c>
      <c r="K136" s="63" t="e">
        <f ca="1">B136+VLOOKUP(P136,INDIRECT('1.CropDatabase'!$C$3),12,0)+VLOOKUP(P136,INDIRECT('1.CropDatabase'!$C$3),13,0)</f>
        <v>#N/A</v>
      </c>
      <c r="L136" s="61" t="e">
        <f ca="1">VLOOKUP($N136,INDIRECT('1.CropDatabase'!$C$3),33,0)</f>
        <v>#N/A</v>
      </c>
      <c r="M136" s="33" t="e">
        <f ca="1">R136*VLOOKUP($N136,INDIRECT('1.CropDatabase'!$C$3),35,0)</f>
        <v>#N/A</v>
      </c>
      <c r="O136" s="73" t="s">
        <v>46</v>
      </c>
      <c r="Q136" s="73" t="s">
        <v>49</v>
      </c>
      <c r="S136" s="73" t="s">
        <v>47</v>
      </c>
      <c r="T136" s="74" t="e">
        <f t="shared" ca="1" si="4"/>
        <v>#N/A</v>
      </c>
      <c r="U136" s="75" t="s">
        <v>52</v>
      </c>
      <c r="V136" s="76" t="e">
        <f t="shared" ca="1" si="5"/>
        <v>#N/A</v>
      </c>
    </row>
    <row r="137" spans="1:22" x14ac:dyDescent="0.2">
      <c r="A137" s="2"/>
      <c r="B137" s="108"/>
      <c r="C137" s="53" t="e">
        <f ca="1">R137*VLOOKUP(N137,INDIRECT('1.CropDatabase'!$C$3),8,0)</f>
        <v>#N/A</v>
      </c>
      <c r="D137" s="54" t="e">
        <f ca="1">IF(VLOOKUP(N137,INDIRECT('1.CropDatabase'!$C$3),9,0)="DS","DS",R137*VLOOKUP(N137,INDIRECT('1.CropDatabase'!$C$3),9,0))</f>
        <v>#N/A</v>
      </c>
      <c r="E137" s="74" t="e">
        <f ca="1">B137+VLOOKUP(N137,INDIRECT('1.CropDatabase'!$C$3),6,0)</f>
        <v>#N/A</v>
      </c>
      <c r="F137" s="3"/>
      <c r="H137" s="63" t="e">
        <f ca="1">VLOOKUP(N137,INDIRECT('1.CropDatabase'!$C$3),16,0)*R137</f>
        <v>#N/A</v>
      </c>
      <c r="I137" s="63" t="e">
        <f ca="1">VLOOKUP(N137,INDIRECT('1.CropDatabase'!$C$3),15,0)*R137</f>
        <v>#N/A</v>
      </c>
      <c r="J137" s="54" t="e">
        <f ca="1">B137+VLOOKUP(N137,INDIRECT('1.CropDatabase'!$C$3),12,0)</f>
        <v>#N/A</v>
      </c>
      <c r="K137" s="63" t="e">
        <f ca="1">B137+VLOOKUP(P137,INDIRECT('1.CropDatabase'!$C$3),12,0)+VLOOKUP(P137,INDIRECT('1.CropDatabase'!$C$3),13,0)</f>
        <v>#N/A</v>
      </c>
      <c r="L137" s="61" t="e">
        <f ca="1">VLOOKUP($N137,INDIRECT('1.CropDatabase'!$C$3),33,0)</f>
        <v>#N/A</v>
      </c>
      <c r="M137" s="33" t="e">
        <f ca="1">R137*VLOOKUP($N137,INDIRECT('1.CropDatabase'!$C$3),35,0)</f>
        <v>#N/A</v>
      </c>
      <c r="O137" s="73" t="s">
        <v>46</v>
      </c>
      <c r="Q137" s="73" t="s">
        <v>49</v>
      </c>
      <c r="S137" s="73" t="s">
        <v>47</v>
      </c>
      <c r="T137" s="74" t="e">
        <f t="shared" ca="1" si="4"/>
        <v>#N/A</v>
      </c>
      <c r="U137" s="75" t="s">
        <v>52</v>
      </c>
      <c r="V137" s="76" t="e">
        <f t="shared" ca="1" si="5"/>
        <v>#N/A</v>
      </c>
    </row>
    <row r="138" spans="1:22" x14ac:dyDescent="0.2">
      <c r="A138" s="2"/>
      <c r="B138" s="108"/>
      <c r="C138" s="53" t="e">
        <f ca="1">R138*VLOOKUP(N138,INDIRECT('1.CropDatabase'!$C$3),8,0)</f>
        <v>#N/A</v>
      </c>
      <c r="D138" s="54" t="e">
        <f ca="1">IF(VLOOKUP(N138,INDIRECT('1.CropDatabase'!$C$3),9,0)="DS","DS",R138*VLOOKUP(N138,INDIRECT('1.CropDatabase'!$C$3),9,0))</f>
        <v>#N/A</v>
      </c>
      <c r="E138" s="74" t="e">
        <f ca="1">B138+VLOOKUP(N138,INDIRECT('1.CropDatabase'!$C$3),6,0)</f>
        <v>#N/A</v>
      </c>
      <c r="F138" s="3"/>
      <c r="H138" s="63" t="e">
        <f ca="1">VLOOKUP(N138,INDIRECT('1.CropDatabase'!$C$3),16,0)*R138</f>
        <v>#N/A</v>
      </c>
      <c r="I138" s="63" t="e">
        <f ca="1">VLOOKUP(N138,INDIRECT('1.CropDatabase'!$C$3),15,0)*R138</f>
        <v>#N/A</v>
      </c>
      <c r="J138" s="54" t="e">
        <f ca="1">B138+VLOOKUP(N138,INDIRECT('1.CropDatabase'!$C$3),12,0)</f>
        <v>#N/A</v>
      </c>
      <c r="K138" s="63" t="e">
        <f ca="1">B138+VLOOKUP(P138,INDIRECT('1.CropDatabase'!$C$3),12,0)+VLOOKUP(P138,INDIRECT('1.CropDatabase'!$C$3),13,0)</f>
        <v>#N/A</v>
      </c>
      <c r="L138" s="61" t="e">
        <f ca="1">VLOOKUP($N138,INDIRECT('1.CropDatabase'!$C$3),33,0)</f>
        <v>#N/A</v>
      </c>
      <c r="M138" s="33" t="e">
        <f ca="1">R138*VLOOKUP($N138,INDIRECT('1.CropDatabase'!$C$3),35,0)</f>
        <v>#N/A</v>
      </c>
      <c r="O138" s="73" t="s">
        <v>46</v>
      </c>
      <c r="Q138" s="73" t="s">
        <v>49</v>
      </c>
      <c r="S138" s="73" t="s">
        <v>47</v>
      </c>
      <c r="T138" s="74" t="e">
        <f t="shared" ca="1" si="4"/>
        <v>#N/A</v>
      </c>
      <c r="U138" s="75" t="s">
        <v>52</v>
      </c>
      <c r="V138" s="76" t="e">
        <f t="shared" ca="1" si="5"/>
        <v>#N/A</v>
      </c>
    </row>
    <row r="139" spans="1:22" x14ac:dyDescent="0.2">
      <c r="A139" s="2"/>
      <c r="B139" s="108"/>
      <c r="C139" s="53" t="e">
        <f ca="1">R139*VLOOKUP(N139,INDIRECT('1.CropDatabase'!$C$3),8,0)</f>
        <v>#N/A</v>
      </c>
      <c r="D139" s="54" t="e">
        <f ca="1">IF(VLOOKUP(N139,INDIRECT('1.CropDatabase'!$C$3),9,0)="DS","DS",R139*VLOOKUP(N139,INDIRECT('1.CropDatabase'!$C$3),9,0))</f>
        <v>#N/A</v>
      </c>
      <c r="E139" s="74" t="e">
        <f ca="1">B139+VLOOKUP(N139,INDIRECT('1.CropDatabase'!$C$3),6,0)</f>
        <v>#N/A</v>
      </c>
      <c r="F139" s="3"/>
      <c r="H139" s="63" t="e">
        <f ca="1">VLOOKUP(N139,INDIRECT('1.CropDatabase'!$C$3),16,0)*R139</f>
        <v>#N/A</v>
      </c>
      <c r="I139" s="63" t="e">
        <f ca="1">VLOOKUP(N139,INDIRECT('1.CropDatabase'!$C$3),15,0)*R139</f>
        <v>#N/A</v>
      </c>
      <c r="J139" s="54" t="e">
        <f ca="1">B139+VLOOKUP(N139,INDIRECT('1.CropDatabase'!$C$3),12,0)</f>
        <v>#N/A</v>
      </c>
      <c r="K139" s="63" t="e">
        <f ca="1">B139+VLOOKUP(P139,INDIRECT('1.CropDatabase'!$C$3),12,0)+VLOOKUP(P139,INDIRECT('1.CropDatabase'!$C$3),13,0)</f>
        <v>#N/A</v>
      </c>
      <c r="L139" s="61" t="e">
        <f ca="1">VLOOKUP($N139,INDIRECT('1.CropDatabase'!$C$3),33,0)</f>
        <v>#N/A</v>
      </c>
      <c r="M139" s="33" t="e">
        <f ca="1">R139*VLOOKUP($N139,INDIRECT('1.CropDatabase'!$C$3),35,0)</f>
        <v>#N/A</v>
      </c>
      <c r="O139" s="73" t="s">
        <v>46</v>
      </c>
      <c r="Q139" s="73" t="s">
        <v>49</v>
      </c>
      <c r="S139" s="73" t="s">
        <v>47</v>
      </c>
      <c r="T139" s="74" t="e">
        <f t="shared" ca="1" si="4"/>
        <v>#N/A</v>
      </c>
      <c r="U139" s="75" t="s">
        <v>52</v>
      </c>
      <c r="V139" s="76" t="e">
        <f t="shared" ca="1" si="5"/>
        <v>#N/A</v>
      </c>
    </row>
    <row r="140" spans="1:22" x14ac:dyDescent="0.2">
      <c r="A140" s="2"/>
      <c r="B140" s="108"/>
      <c r="C140" s="53" t="e">
        <f ca="1">R140*VLOOKUP(N140,INDIRECT('1.CropDatabase'!$C$3),8,0)</f>
        <v>#N/A</v>
      </c>
      <c r="D140" s="54" t="e">
        <f ca="1">IF(VLOOKUP(N140,INDIRECT('1.CropDatabase'!$C$3),9,0)="DS","DS",R140*VLOOKUP(N140,INDIRECT('1.CropDatabase'!$C$3),9,0))</f>
        <v>#N/A</v>
      </c>
      <c r="E140" s="74" t="e">
        <f ca="1">B140+VLOOKUP(N140,INDIRECT('1.CropDatabase'!$C$3),6,0)</f>
        <v>#N/A</v>
      </c>
      <c r="F140" s="3"/>
      <c r="H140" s="63" t="e">
        <f ca="1">VLOOKUP(N140,INDIRECT('1.CropDatabase'!$C$3),16,0)*R140</f>
        <v>#N/A</v>
      </c>
      <c r="I140" s="63" t="e">
        <f ca="1">VLOOKUP(N140,INDIRECT('1.CropDatabase'!$C$3),15,0)*R140</f>
        <v>#N/A</v>
      </c>
      <c r="J140" s="54" t="e">
        <f ca="1">B140+VLOOKUP(N140,INDIRECT('1.CropDatabase'!$C$3),12,0)</f>
        <v>#N/A</v>
      </c>
      <c r="K140" s="63" t="e">
        <f ca="1">B140+VLOOKUP(P140,INDIRECT('1.CropDatabase'!$C$3),12,0)+VLOOKUP(P140,INDIRECT('1.CropDatabase'!$C$3),13,0)</f>
        <v>#N/A</v>
      </c>
      <c r="L140" s="61" t="e">
        <f ca="1">VLOOKUP($N140,INDIRECT('1.CropDatabase'!$C$3),33,0)</f>
        <v>#N/A</v>
      </c>
      <c r="M140" s="33" t="e">
        <f ca="1">R140*VLOOKUP($N140,INDIRECT('1.CropDatabase'!$C$3),35,0)</f>
        <v>#N/A</v>
      </c>
      <c r="O140" s="73" t="s">
        <v>46</v>
      </c>
      <c r="Q140" s="73" t="s">
        <v>49</v>
      </c>
      <c r="S140" s="73" t="s">
        <v>47</v>
      </c>
      <c r="T140" s="74" t="e">
        <f t="shared" ca="1" si="4"/>
        <v>#N/A</v>
      </c>
      <c r="U140" s="75" t="s">
        <v>52</v>
      </c>
      <c r="V140" s="76" t="e">
        <f t="shared" ca="1" si="5"/>
        <v>#N/A</v>
      </c>
    </row>
    <row r="141" spans="1:22" x14ac:dyDescent="0.2">
      <c r="A141" s="2"/>
      <c r="B141" s="108"/>
      <c r="C141" s="53" t="e">
        <f ca="1">R141*VLOOKUP(N141,INDIRECT('1.CropDatabase'!$C$3),8,0)</f>
        <v>#N/A</v>
      </c>
      <c r="D141" s="54" t="e">
        <f ca="1">IF(VLOOKUP(N141,INDIRECT('1.CropDatabase'!$C$3),9,0)="DS","DS",R141*VLOOKUP(N141,INDIRECT('1.CropDatabase'!$C$3),9,0))</f>
        <v>#N/A</v>
      </c>
      <c r="E141" s="74" t="e">
        <f ca="1">B141+VLOOKUP(N141,INDIRECT('1.CropDatabase'!$C$3),6,0)</f>
        <v>#N/A</v>
      </c>
      <c r="F141" s="3"/>
      <c r="H141" s="63" t="e">
        <f ca="1">VLOOKUP(N141,INDIRECT('1.CropDatabase'!$C$3),16,0)*R141</f>
        <v>#N/A</v>
      </c>
      <c r="I141" s="63" t="e">
        <f ca="1">VLOOKUP(N141,INDIRECT('1.CropDatabase'!$C$3),15,0)*R141</f>
        <v>#N/A</v>
      </c>
      <c r="J141" s="54" t="e">
        <f ca="1">B141+VLOOKUP(N141,INDIRECT('1.CropDatabase'!$C$3),12,0)</f>
        <v>#N/A</v>
      </c>
      <c r="K141" s="63" t="e">
        <f ca="1">B141+VLOOKUP(P141,INDIRECT('1.CropDatabase'!$C$3),12,0)+VLOOKUP(P141,INDIRECT('1.CropDatabase'!$C$3),13,0)</f>
        <v>#N/A</v>
      </c>
      <c r="L141" s="61" t="e">
        <f ca="1">VLOOKUP($N141,INDIRECT('1.CropDatabase'!$C$3),33,0)</f>
        <v>#N/A</v>
      </c>
      <c r="M141" s="33" t="e">
        <f ca="1">R141*VLOOKUP($N141,INDIRECT('1.CropDatabase'!$C$3),35,0)</f>
        <v>#N/A</v>
      </c>
      <c r="O141" s="73" t="s">
        <v>46</v>
      </c>
      <c r="Q141" s="73" t="s">
        <v>49</v>
      </c>
      <c r="S141" s="73" t="s">
        <v>47</v>
      </c>
      <c r="T141" s="74" t="e">
        <f t="shared" ca="1" si="4"/>
        <v>#N/A</v>
      </c>
      <c r="U141" s="75" t="s">
        <v>52</v>
      </c>
      <c r="V141" s="76" t="e">
        <f t="shared" ca="1" si="5"/>
        <v>#N/A</v>
      </c>
    </row>
    <row r="142" spans="1:22" x14ac:dyDescent="0.2">
      <c r="A142" s="2"/>
      <c r="B142" s="108"/>
      <c r="C142" s="53" t="e">
        <f ca="1">R142*VLOOKUP(N142,INDIRECT('1.CropDatabase'!$C$3),8,0)</f>
        <v>#N/A</v>
      </c>
      <c r="D142" s="54" t="e">
        <f ca="1">IF(VLOOKUP(N142,INDIRECT('1.CropDatabase'!$C$3),9,0)="DS","DS",R142*VLOOKUP(N142,INDIRECT('1.CropDatabase'!$C$3),9,0))</f>
        <v>#N/A</v>
      </c>
      <c r="E142" s="74" t="e">
        <f ca="1">B142+VLOOKUP(N142,INDIRECT('1.CropDatabase'!$C$3),6,0)</f>
        <v>#N/A</v>
      </c>
      <c r="F142" s="3"/>
      <c r="H142" s="63" t="e">
        <f ca="1">VLOOKUP(N142,INDIRECT('1.CropDatabase'!$C$3),16,0)*R142</f>
        <v>#N/A</v>
      </c>
      <c r="I142" s="63" t="e">
        <f ca="1">VLOOKUP(N142,INDIRECT('1.CropDatabase'!$C$3),15,0)*R142</f>
        <v>#N/A</v>
      </c>
      <c r="J142" s="54" t="e">
        <f ca="1">B142+VLOOKUP(N142,INDIRECT('1.CropDatabase'!$C$3),12,0)</f>
        <v>#N/A</v>
      </c>
      <c r="K142" s="63" t="e">
        <f ca="1">B142+VLOOKUP(P142,INDIRECT('1.CropDatabase'!$C$3),12,0)+VLOOKUP(P142,INDIRECT('1.CropDatabase'!$C$3),13,0)</f>
        <v>#N/A</v>
      </c>
      <c r="L142" s="61" t="e">
        <f ca="1">VLOOKUP($N142,INDIRECT('1.CropDatabase'!$C$3),33,0)</f>
        <v>#N/A</v>
      </c>
      <c r="M142" s="33" t="e">
        <f ca="1">R142*VLOOKUP($N142,INDIRECT('1.CropDatabase'!$C$3),35,0)</f>
        <v>#N/A</v>
      </c>
      <c r="O142" s="73" t="s">
        <v>46</v>
      </c>
      <c r="Q142" s="73" t="s">
        <v>49</v>
      </c>
      <c r="S142" s="73" t="s">
        <v>47</v>
      </c>
      <c r="T142" s="74" t="e">
        <f t="shared" ca="1" si="4"/>
        <v>#N/A</v>
      </c>
      <c r="U142" s="75" t="s">
        <v>52</v>
      </c>
      <c r="V142" s="76" t="e">
        <f t="shared" ca="1" si="5"/>
        <v>#N/A</v>
      </c>
    </row>
    <row r="143" spans="1:22" x14ac:dyDescent="0.2">
      <c r="A143" s="2"/>
      <c r="B143" s="108"/>
      <c r="C143" s="53" t="e">
        <f ca="1">R143*VLOOKUP(N143,INDIRECT('1.CropDatabase'!$C$3),8,0)</f>
        <v>#N/A</v>
      </c>
      <c r="D143" s="54" t="e">
        <f ca="1">IF(VLOOKUP(N143,INDIRECT('1.CropDatabase'!$C$3),9,0)="DS","DS",R143*VLOOKUP(N143,INDIRECT('1.CropDatabase'!$C$3),9,0))</f>
        <v>#N/A</v>
      </c>
      <c r="E143" s="74" t="e">
        <f ca="1">B143+VLOOKUP(N143,INDIRECT('1.CropDatabase'!$C$3),6,0)</f>
        <v>#N/A</v>
      </c>
      <c r="F143" s="3"/>
      <c r="H143" s="63" t="e">
        <f ca="1">VLOOKUP(N143,INDIRECT('1.CropDatabase'!$C$3),16,0)*R143</f>
        <v>#N/A</v>
      </c>
      <c r="I143" s="63" t="e">
        <f ca="1">VLOOKUP(N143,INDIRECT('1.CropDatabase'!$C$3),15,0)*R143</f>
        <v>#N/A</v>
      </c>
      <c r="J143" s="54" t="e">
        <f ca="1">B143+VLOOKUP(N143,INDIRECT('1.CropDatabase'!$C$3),12,0)</f>
        <v>#N/A</v>
      </c>
      <c r="K143" s="63" t="e">
        <f ca="1">B143+VLOOKUP(P143,INDIRECT('1.CropDatabase'!$C$3),12,0)+VLOOKUP(P143,INDIRECT('1.CropDatabase'!$C$3),13,0)</f>
        <v>#N/A</v>
      </c>
      <c r="L143" s="61" t="e">
        <f ca="1">VLOOKUP($N143,INDIRECT('1.CropDatabase'!$C$3),33,0)</f>
        <v>#N/A</v>
      </c>
      <c r="M143" s="33" t="e">
        <f ca="1">R143*VLOOKUP($N143,INDIRECT('1.CropDatabase'!$C$3),35,0)</f>
        <v>#N/A</v>
      </c>
      <c r="O143" s="73" t="s">
        <v>46</v>
      </c>
      <c r="Q143" s="73" t="s">
        <v>49</v>
      </c>
      <c r="S143" s="73" t="s">
        <v>47</v>
      </c>
      <c r="T143" s="74" t="e">
        <f t="shared" ca="1" si="4"/>
        <v>#N/A</v>
      </c>
      <c r="U143" s="75" t="s">
        <v>52</v>
      </c>
      <c r="V143" s="76" t="e">
        <f t="shared" ca="1" si="5"/>
        <v>#N/A</v>
      </c>
    </row>
    <row r="144" spans="1:22" x14ac:dyDescent="0.2">
      <c r="A144" s="2"/>
      <c r="B144" s="108"/>
      <c r="C144" s="53" t="e">
        <f ca="1">R144*VLOOKUP(N144,INDIRECT('1.CropDatabase'!$C$3),8,0)</f>
        <v>#N/A</v>
      </c>
      <c r="D144" s="54" t="e">
        <f ca="1">IF(VLOOKUP(N144,INDIRECT('1.CropDatabase'!$C$3),9,0)="DS","DS",R144*VLOOKUP(N144,INDIRECT('1.CropDatabase'!$C$3),9,0))</f>
        <v>#N/A</v>
      </c>
      <c r="E144" s="74" t="e">
        <f ca="1">B144+VLOOKUP(N144,INDIRECT('1.CropDatabase'!$C$3),6,0)</f>
        <v>#N/A</v>
      </c>
      <c r="F144" s="3"/>
      <c r="H144" s="63" t="e">
        <f ca="1">VLOOKUP(N144,INDIRECT('1.CropDatabase'!$C$3),16,0)*R144</f>
        <v>#N/A</v>
      </c>
      <c r="I144" s="63" t="e">
        <f ca="1">VLOOKUP(N144,INDIRECT('1.CropDatabase'!$C$3),15,0)*R144</f>
        <v>#N/A</v>
      </c>
      <c r="J144" s="54" t="e">
        <f ca="1">B144+VLOOKUP(N144,INDIRECT('1.CropDatabase'!$C$3),12,0)</f>
        <v>#N/A</v>
      </c>
      <c r="K144" s="63" t="e">
        <f ca="1">B144+VLOOKUP(P144,INDIRECT('1.CropDatabase'!$C$3),12,0)+VLOOKUP(P144,INDIRECT('1.CropDatabase'!$C$3),13,0)</f>
        <v>#N/A</v>
      </c>
      <c r="L144" s="61" t="e">
        <f ca="1">VLOOKUP($N144,INDIRECT('1.CropDatabase'!$C$3),33,0)</f>
        <v>#N/A</v>
      </c>
      <c r="M144" s="33" t="e">
        <f ca="1">R144*VLOOKUP($N144,INDIRECT('1.CropDatabase'!$C$3),35,0)</f>
        <v>#N/A</v>
      </c>
      <c r="O144" s="73" t="s">
        <v>46</v>
      </c>
      <c r="Q144" s="73" t="s">
        <v>49</v>
      </c>
      <c r="S144" s="73" t="s">
        <v>47</v>
      </c>
      <c r="T144" s="74" t="e">
        <f t="shared" ca="1" si="4"/>
        <v>#N/A</v>
      </c>
      <c r="U144" s="75" t="s">
        <v>52</v>
      </c>
      <c r="V144" s="76" t="e">
        <f t="shared" ca="1" si="5"/>
        <v>#N/A</v>
      </c>
    </row>
    <row r="145" spans="1:22" x14ac:dyDescent="0.2">
      <c r="A145" s="2"/>
      <c r="B145" s="108"/>
      <c r="C145" s="53" t="e">
        <f ca="1">R145*VLOOKUP(N145,INDIRECT('1.CropDatabase'!$C$3),8,0)</f>
        <v>#N/A</v>
      </c>
      <c r="D145" s="54" t="e">
        <f ca="1">IF(VLOOKUP(N145,INDIRECT('1.CropDatabase'!$C$3),9,0)="DS","DS",R145*VLOOKUP(N145,INDIRECT('1.CropDatabase'!$C$3),9,0))</f>
        <v>#N/A</v>
      </c>
      <c r="E145" s="74" t="e">
        <f ca="1">B145+VLOOKUP(N145,INDIRECT('1.CropDatabase'!$C$3),6,0)</f>
        <v>#N/A</v>
      </c>
      <c r="F145" s="3"/>
      <c r="H145" s="63" t="e">
        <f ca="1">VLOOKUP(N145,INDIRECT('1.CropDatabase'!$C$3),16,0)*R145</f>
        <v>#N/A</v>
      </c>
      <c r="I145" s="63" t="e">
        <f ca="1">VLOOKUP(N145,INDIRECT('1.CropDatabase'!$C$3),15,0)*R145</f>
        <v>#N/A</v>
      </c>
      <c r="J145" s="54" t="e">
        <f ca="1">B145+VLOOKUP(N145,INDIRECT('1.CropDatabase'!$C$3),12,0)</f>
        <v>#N/A</v>
      </c>
      <c r="K145" s="63" t="e">
        <f ca="1">B145+VLOOKUP(P145,INDIRECT('1.CropDatabase'!$C$3),12,0)+VLOOKUP(P145,INDIRECT('1.CropDatabase'!$C$3),13,0)</f>
        <v>#N/A</v>
      </c>
      <c r="L145" s="61" t="e">
        <f ca="1">VLOOKUP($N145,INDIRECT('1.CropDatabase'!$C$3),33,0)</f>
        <v>#N/A</v>
      </c>
      <c r="M145" s="33" t="e">
        <f ca="1">R145*VLOOKUP($N145,INDIRECT('1.CropDatabase'!$C$3),35,0)</f>
        <v>#N/A</v>
      </c>
      <c r="O145" s="73" t="s">
        <v>46</v>
      </c>
      <c r="Q145" s="73" t="s">
        <v>49</v>
      </c>
      <c r="S145" s="73" t="s">
        <v>47</v>
      </c>
      <c r="T145" s="74" t="e">
        <f t="shared" ca="1" si="4"/>
        <v>#N/A</v>
      </c>
      <c r="U145" s="75" t="s">
        <v>52</v>
      </c>
      <c r="V145" s="76" t="e">
        <f t="shared" ca="1" si="5"/>
        <v>#N/A</v>
      </c>
    </row>
    <row r="146" spans="1:22" x14ac:dyDescent="0.2">
      <c r="A146" s="2"/>
      <c r="B146" s="108"/>
      <c r="C146" s="53" t="e">
        <f ca="1">R146*VLOOKUP(N146,INDIRECT('1.CropDatabase'!$C$3),8,0)</f>
        <v>#N/A</v>
      </c>
      <c r="D146" s="54" t="e">
        <f ca="1">IF(VLOOKUP(N146,INDIRECT('1.CropDatabase'!$C$3),9,0)="DS","DS",R146*VLOOKUP(N146,INDIRECT('1.CropDatabase'!$C$3),9,0))</f>
        <v>#N/A</v>
      </c>
      <c r="E146" s="74" t="e">
        <f ca="1">B146+VLOOKUP(N146,INDIRECT('1.CropDatabase'!$C$3),6,0)</f>
        <v>#N/A</v>
      </c>
      <c r="F146" s="3"/>
      <c r="H146" s="63" t="e">
        <f ca="1">VLOOKUP(N146,INDIRECT('1.CropDatabase'!$C$3),16,0)*R146</f>
        <v>#N/A</v>
      </c>
      <c r="I146" s="63" t="e">
        <f ca="1">VLOOKUP(N146,INDIRECT('1.CropDatabase'!$C$3),15,0)*R146</f>
        <v>#N/A</v>
      </c>
      <c r="J146" s="54" t="e">
        <f ca="1">B146+VLOOKUP(N146,INDIRECT('1.CropDatabase'!$C$3),12,0)</f>
        <v>#N/A</v>
      </c>
      <c r="K146" s="63" t="e">
        <f ca="1">B146+VLOOKUP(P146,INDIRECT('1.CropDatabase'!$C$3),12,0)+VLOOKUP(P146,INDIRECT('1.CropDatabase'!$C$3),13,0)</f>
        <v>#N/A</v>
      </c>
      <c r="L146" s="61" t="e">
        <f ca="1">VLOOKUP($N146,INDIRECT('1.CropDatabase'!$C$3),33,0)</f>
        <v>#N/A</v>
      </c>
      <c r="M146" s="33" t="e">
        <f ca="1">R146*VLOOKUP($N146,INDIRECT('1.CropDatabase'!$C$3),35,0)</f>
        <v>#N/A</v>
      </c>
      <c r="O146" s="73" t="s">
        <v>46</v>
      </c>
      <c r="Q146" s="73" t="s">
        <v>49</v>
      </c>
      <c r="S146" s="73" t="s">
        <v>47</v>
      </c>
      <c r="T146" s="74" t="e">
        <f t="shared" ca="1" si="4"/>
        <v>#N/A</v>
      </c>
      <c r="U146" s="75" t="s">
        <v>52</v>
      </c>
      <c r="V146" s="76" t="e">
        <f t="shared" ca="1" si="5"/>
        <v>#N/A</v>
      </c>
    </row>
    <row r="147" spans="1:22" x14ac:dyDescent="0.2">
      <c r="A147" s="2"/>
      <c r="B147" s="108"/>
      <c r="C147" s="53" t="e">
        <f ca="1">R147*VLOOKUP(N147,INDIRECT('1.CropDatabase'!$C$3),8,0)</f>
        <v>#N/A</v>
      </c>
      <c r="D147" s="54" t="e">
        <f ca="1">IF(VLOOKUP(N147,INDIRECT('1.CropDatabase'!$C$3),9,0)="DS","DS",R147*VLOOKUP(N147,INDIRECT('1.CropDatabase'!$C$3),9,0))</f>
        <v>#N/A</v>
      </c>
      <c r="E147" s="74" t="e">
        <f ca="1">B147+VLOOKUP(N147,INDIRECT('1.CropDatabase'!$C$3),6,0)</f>
        <v>#N/A</v>
      </c>
      <c r="F147" s="3"/>
      <c r="H147" s="63" t="e">
        <f ca="1">VLOOKUP(N147,INDIRECT('1.CropDatabase'!$C$3),16,0)*R147</f>
        <v>#N/A</v>
      </c>
      <c r="I147" s="63" t="e">
        <f ca="1">VLOOKUP(N147,INDIRECT('1.CropDatabase'!$C$3),15,0)*R147</f>
        <v>#N/A</v>
      </c>
      <c r="J147" s="54" t="e">
        <f ca="1">B147+VLOOKUP(N147,INDIRECT('1.CropDatabase'!$C$3),12,0)</f>
        <v>#N/A</v>
      </c>
      <c r="K147" s="63" t="e">
        <f ca="1">B147+VLOOKUP(P147,INDIRECT('1.CropDatabase'!$C$3),12,0)+VLOOKUP(P147,INDIRECT('1.CropDatabase'!$C$3),13,0)</f>
        <v>#N/A</v>
      </c>
      <c r="L147" s="61" t="e">
        <f ca="1">VLOOKUP($N147,INDIRECT('1.CropDatabase'!$C$3),33,0)</f>
        <v>#N/A</v>
      </c>
      <c r="M147" s="33" t="e">
        <f ca="1">R147*VLOOKUP($N147,INDIRECT('1.CropDatabase'!$C$3),35,0)</f>
        <v>#N/A</v>
      </c>
      <c r="O147" s="73" t="s">
        <v>46</v>
      </c>
      <c r="Q147" s="73" t="s">
        <v>49</v>
      </c>
      <c r="S147" s="73" t="s">
        <v>47</v>
      </c>
      <c r="T147" s="74" t="e">
        <f t="shared" ca="1" si="4"/>
        <v>#N/A</v>
      </c>
      <c r="U147" s="75" t="s">
        <v>52</v>
      </c>
      <c r="V147" s="76" t="e">
        <f t="shared" ca="1" si="5"/>
        <v>#N/A</v>
      </c>
    </row>
    <row r="148" spans="1:22" x14ac:dyDescent="0.2">
      <c r="A148" s="2"/>
      <c r="B148" s="108"/>
      <c r="C148" s="53" t="e">
        <f ca="1">R148*VLOOKUP(N148,INDIRECT('1.CropDatabase'!$C$3),8,0)</f>
        <v>#N/A</v>
      </c>
      <c r="D148" s="54" t="e">
        <f ca="1">IF(VLOOKUP(N148,INDIRECT('1.CropDatabase'!$C$3),9,0)="DS","DS",R148*VLOOKUP(N148,INDIRECT('1.CropDatabase'!$C$3),9,0))</f>
        <v>#N/A</v>
      </c>
      <c r="E148" s="74" t="e">
        <f ca="1">B148+VLOOKUP(N148,INDIRECT('1.CropDatabase'!$C$3),6,0)</f>
        <v>#N/A</v>
      </c>
      <c r="F148" s="3"/>
      <c r="H148" s="63" t="e">
        <f ca="1">VLOOKUP(N148,INDIRECT('1.CropDatabase'!$C$3),16,0)*R148</f>
        <v>#N/A</v>
      </c>
      <c r="I148" s="63" t="e">
        <f ca="1">VLOOKUP(N148,INDIRECT('1.CropDatabase'!$C$3),15,0)*R148</f>
        <v>#N/A</v>
      </c>
      <c r="J148" s="54" t="e">
        <f ca="1">B148+VLOOKUP(N148,INDIRECT('1.CropDatabase'!$C$3),12,0)</f>
        <v>#N/A</v>
      </c>
      <c r="K148" s="63" t="e">
        <f ca="1">B148+VLOOKUP(P148,INDIRECT('1.CropDatabase'!$C$3),12,0)+VLOOKUP(P148,INDIRECT('1.CropDatabase'!$C$3),13,0)</f>
        <v>#N/A</v>
      </c>
      <c r="L148" s="61" t="e">
        <f ca="1">VLOOKUP($N148,INDIRECT('1.CropDatabase'!$C$3),33,0)</f>
        <v>#N/A</v>
      </c>
      <c r="M148" s="33" t="e">
        <f ca="1">R148*VLOOKUP($N148,INDIRECT('1.CropDatabase'!$C$3),35,0)</f>
        <v>#N/A</v>
      </c>
      <c r="O148" s="73" t="s">
        <v>46</v>
      </c>
      <c r="Q148" s="73" t="s">
        <v>49</v>
      </c>
      <c r="S148" s="73" t="s">
        <v>47</v>
      </c>
      <c r="T148" s="74" t="e">
        <f t="shared" ca="1" si="4"/>
        <v>#N/A</v>
      </c>
      <c r="U148" s="75" t="s">
        <v>52</v>
      </c>
      <c r="V148" s="76" t="e">
        <f t="shared" ca="1" si="5"/>
        <v>#N/A</v>
      </c>
    </row>
    <row r="149" spans="1:22" x14ac:dyDescent="0.2">
      <c r="A149" s="2"/>
      <c r="B149" s="108"/>
      <c r="C149" s="53" t="e">
        <f ca="1">R149*VLOOKUP(N149,INDIRECT('1.CropDatabase'!$C$3),8,0)</f>
        <v>#N/A</v>
      </c>
      <c r="D149" s="54" t="e">
        <f ca="1">IF(VLOOKUP(N149,INDIRECT('1.CropDatabase'!$C$3),9,0)="DS","DS",R149*VLOOKUP(N149,INDIRECT('1.CropDatabase'!$C$3),9,0))</f>
        <v>#N/A</v>
      </c>
      <c r="E149" s="74" t="e">
        <f ca="1">B149+VLOOKUP(N149,INDIRECT('1.CropDatabase'!$C$3),6,0)</f>
        <v>#N/A</v>
      </c>
      <c r="F149" s="3"/>
      <c r="H149" s="63" t="e">
        <f ca="1">VLOOKUP(N149,INDIRECT('1.CropDatabase'!$C$3),16,0)*R149</f>
        <v>#N/A</v>
      </c>
      <c r="I149" s="63" t="e">
        <f ca="1">VLOOKUP(N149,INDIRECT('1.CropDatabase'!$C$3),15,0)*R149</f>
        <v>#N/A</v>
      </c>
      <c r="J149" s="54" t="e">
        <f ca="1">B149+VLOOKUP(N149,INDIRECT('1.CropDatabase'!$C$3),12,0)</f>
        <v>#N/A</v>
      </c>
      <c r="K149" s="63" t="e">
        <f ca="1">B149+VLOOKUP(P149,INDIRECT('1.CropDatabase'!$C$3),12,0)+VLOOKUP(P149,INDIRECT('1.CropDatabase'!$C$3),13,0)</f>
        <v>#N/A</v>
      </c>
      <c r="L149" s="61" t="e">
        <f ca="1">VLOOKUP($N149,INDIRECT('1.CropDatabase'!$C$3),33,0)</f>
        <v>#N/A</v>
      </c>
      <c r="M149" s="33" t="e">
        <f ca="1">R149*VLOOKUP($N149,INDIRECT('1.CropDatabase'!$C$3),35,0)</f>
        <v>#N/A</v>
      </c>
      <c r="O149" s="73" t="s">
        <v>46</v>
      </c>
      <c r="Q149" s="73" t="s">
        <v>49</v>
      </c>
      <c r="S149" s="73" t="s">
        <v>47</v>
      </c>
      <c r="T149" s="74" t="e">
        <f t="shared" ca="1" si="4"/>
        <v>#N/A</v>
      </c>
      <c r="U149" s="75" t="s">
        <v>52</v>
      </c>
      <c r="V149" s="76" t="e">
        <f t="shared" ca="1" si="5"/>
        <v>#N/A</v>
      </c>
    </row>
    <row r="150" spans="1:22" x14ac:dyDescent="0.2">
      <c r="A150" s="2"/>
      <c r="B150" s="108"/>
      <c r="C150" s="53" t="e">
        <f ca="1">R150*VLOOKUP(N150,INDIRECT('1.CropDatabase'!$C$3),8,0)</f>
        <v>#N/A</v>
      </c>
      <c r="D150" s="54" t="e">
        <f ca="1">IF(VLOOKUP(N150,INDIRECT('1.CropDatabase'!$C$3),9,0)="DS","DS",R150*VLOOKUP(N150,INDIRECT('1.CropDatabase'!$C$3),9,0))</f>
        <v>#N/A</v>
      </c>
      <c r="E150" s="74" t="e">
        <f ca="1">B150+VLOOKUP(N150,INDIRECT('1.CropDatabase'!$C$3),6,0)</f>
        <v>#N/A</v>
      </c>
      <c r="F150" s="3"/>
      <c r="H150" s="63" t="e">
        <f ca="1">VLOOKUP(N150,INDIRECT('1.CropDatabase'!$C$3),16,0)*R150</f>
        <v>#N/A</v>
      </c>
      <c r="I150" s="63" t="e">
        <f ca="1">VLOOKUP(N150,INDIRECT('1.CropDatabase'!$C$3),15,0)*R150</f>
        <v>#N/A</v>
      </c>
      <c r="J150" s="54" t="e">
        <f ca="1">B150+VLOOKUP(N150,INDIRECT('1.CropDatabase'!$C$3),12,0)</f>
        <v>#N/A</v>
      </c>
      <c r="K150" s="63" t="e">
        <f ca="1">B150+VLOOKUP(P150,INDIRECT('1.CropDatabase'!$C$3),12,0)+VLOOKUP(P150,INDIRECT('1.CropDatabase'!$C$3),13,0)</f>
        <v>#N/A</v>
      </c>
      <c r="L150" s="61" t="e">
        <f ca="1">VLOOKUP($N150,INDIRECT('1.CropDatabase'!$C$3),33,0)</f>
        <v>#N/A</v>
      </c>
      <c r="M150" s="33" t="e">
        <f ca="1">R150*VLOOKUP($N150,INDIRECT('1.CropDatabase'!$C$3),35,0)</f>
        <v>#N/A</v>
      </c>
      <c r="O150" s="73" t="s">
        <v>46</v>
      </c>
      <c r="Q150" s="73" t="s">
        <v>49</v>
      </c>
      <c r="S150" s="73" t="s">
        <v>47</v>
      </c>
      <c r="T150" s="74" t="e">
        <f t="shared" ca="1" si="4"/>
        <v>#N/A</v>
      </c>
      <c r="U150" s="75" t="s">
        <v>52</v>
      </c>
      <c r="V150" s="76" t="e">
        <f t="shared" ca="1" si="5"/>
        <v>#N/A</v>
      </c>
    </row>
    <row r="151" spans="1:22" x14ac:dyDescent="0.2">
      <c r="A151" s="2"/>
      <c r="B151" s="108"/>
      <c r="C151" s="53" t="e">
        <f ca="1">R151*VLOOKUP(N151,INDIRECT('1.CropDatabase'!$C$3),8,0)</f>
        <v>#N/A</v>
      </c>
      <c r="D151" s="54" t="e">
        <f ca="1">IF(VLOOKUP(N151,INDIRECT('1.CropDatabase'!$C$3),9,0)="DS","DS",R151*VLOOKUP(N151,INDIRECT('1.CropDatabase'!$C$3),9,0))</f>
        <v>#N/A</v>
      </c>
      <c r="E151" s="74" t="e">
        <f ca="1">B151+VLOOKUP(N151,INDIRECT('1.CropDatabase'!$C$3),6,0)</f>
        <v>#N/A</v>
      </c>
      <c r="F151" s="3"/>
      <c r="H151" s="63" t="e">
        <f ca="1">VLOOKUP(N151,INDIRECT('1.CropDatabase'!$C$3),16,0)*R151</f>
        <v>#N/A</v>
      </c>
      <c r="I151" s="63" t="e">
        <f ca="1">VLOOKUP(N151,INDIRECT('1.CropDatabase'!$C$3),15,0)*R151</f>
        <v>#N/A</v>
      </c>
      <c r="J151" s="54" t="e">
        <f ca="1">B151+VLOOKUP(N151,INDIRECT('1.CropDatabase'!$C$3),12,0)</f>
        <v>#N/A</v>
      </c>
      <c r="K151" s="63" t="e">
        <f ca="1">B151+VLOOKUP(P151,INDIRECT('1.CropDatabase'!$C$3),12,0)+VLOOKUP(P151,INDIRECT('1.CropDatabase'!$C$3),13,0)</f>
        <v>#N/A</v>
      </c>
      <c r="L151" s="61" t="e">
        <f ca="1">VLOOKUP($N151,INDIRECT('1.CropDatabase'!$C$3),33,0)</f>
        <v>#N/A</v>
      </c>
      <c r="M151" s="33" t="e">
        <f ca="1">R151*VLOOKUP($N151,INDIRECT('1.CropDatabase'!$C$3),35,0)</f>
        <v>#N/A</v>
      </c>
      <c r="O151" s="73" t="s">
        <v>46</v>
      </c>
      <c r="Q151" s="73" t="s">
        <v>49</v>
      </c>
      <c r="S151" s="73" t="s">
        <v>47</v>
      </c>
      <c r="T151" s="74" t="e">
        <f t="shared" ca="1" si="4"/>
        <v>#N/A</v>
      </c>
      <c r="U151" s="75" t="s">
        <v>52</v>
      </c>
      <c r="V151" s="76" t="e">
        <f t="shared" ca="1" si="5"/>
        <v>#N/A</v>
      </c>
    </row>
    <row r="152" spans="1:22" x14ac:dyDescent="0.2">
      <c r="A152" s="2"/>
      <c r="B152" s="108"/>
      <c r="C152" s="53" t="e">
        <f ca="1">R152*VLOOKUP(N152,INDIRECT('1.CropDatabase'!$C$3),8,0)</f>
        <v>#N/A</v>
      </c>
      <c r="D152" s="54" t="e">
        <f ca="1">IF(VLOOKUP(N152,INDIRECT('1.CropDatabase'!$C$3),9,0)="DS","DS",R152*VLOOKUP(N152,INDIRECT('1.CropDatabase'!$C$3),9,0))</f>
        <v>#N/A</v>
      </c>
      <c r="E152" s="74" t="e">
        <f ca="1">B152+VLOOKUP(N152,INDIRECT('1.CropDatabase'!$C$3),6,0)</f>
        <v>#N/A</v>
      </c>
      <c r="F152" s="3"/>
      <c r="H152" s="63" t="e">
        <f ca="1">VLOOKUP(N152,INDIRECT('1.CropDatabase'!$C$3),16,0)*R152</f>
        <v>#N/A</v>
      </c>
      <c r="I152" s="63" t="e">
        <f ca="1">VLOOKUP(N152,INDIRECT('1.CropDatabase'!$C$3),15,0)*R152</f>
        <v>#N/A</v>
      </c>
      <c r="J152" s="54" t="e">
        <f ca="1">B152+VLOOKUP(N152,INDIRECT('1.CropDatabase'!$C$3),12,0)</f>
        <v>#N/A</v>
      </c>
      <c r="K152" s="63" t="e">
        <f ca="1">B152+VLOOKUP(P152,INDIRECT('1.CropDatabase'!$C$3),12,0)+VLOOKUP(P152,INDIRECT('1.CropDatabase'!$C$3),13,0)</f>
        <v>#N/A</v>
      </c>
      <c r="L152" s="61" t="e">
        <f ca="1">VLOOKUP($N152,INDIRECT('1.CropDatabase'!$C$3),33,0)</f>
        <v>#N/A</v>
      </c>
      <c r="M152" s="33" t="e">
        <f ca="1">R152*VLOOKUP($N152,INDIRECT('1.CropDatabase'!$C$3),35,0)</f>
        <v>#N/A</v>
      </c>
      <c r="O152" s="73" t="s">
        <v>46</v>
      </c>
      <c r="Q152" s="73" t="s">
        <v>49</v>
      </c>
      <c r="S152" s="73" t="s">
        <v>47</v>
      </c>
      <c r="T152" s="74" t="e">
        <f t="shared" ca="1" si="4"/>
        <v>#N/A</v>
      </c>
      <c r="U152" s="75" t="s">
        <v>52</v>
      </c>
      <c r="V152" s="76" t="e">
        <f t="shared" ca="1" si="5"/>
        <v>#N/A</v>
      </c>
    </row>
    <row r="153" spans="1:22" x14ac:dyDescent="0.2">
      <c r="A153" s="2"/>
      <c r="B153" s="108"/>
      <c r="C153" s="53" t="e">
        <f ca="1">R153*VLOOKUP(N153,INDIRECT('1.CropDatabase'!$C$3),8,0)</f>
        <v>#N/A</v>
      </c>
      <c r="D153" s="54" t="e">
        <f ca="1">IF(VLOOKUP(N153,INDIRECT('1.CropDatabase'!$C$3),9,0)="DS","DS",R153*VLOOKUP(N153,INDIRECT('1.CropDatabase'!$C$3),9,0))</f>
        <v>#N/A</v>
      </c>
      <c r="E153" s="74" t="e">
        <f ca="1">B153+VLOOKUP(N153,INDIRECT('1.CropDatabase'!$C$3),6,0)</f>
        <v>#N/A</v>
      </c>
      <c r="F153" s="3"/>
      <c r="H153" s="63" t="e">
        <f ca="1">VLOOKUP(N153,INDIRECT('1.CropDatabase'!$C$3),16,0)*R153</f>
        <v>#N/A</v>
      </c>
      <c r="I153" s="63" t="e">
        <f ca="1">VLOOKUP(N153,INDIRECT('1.CropDatabase'!$C$3),15,0)*R153</f>
        <v>#N/A</v>
      </c>
      <c r="J153" s="54" t="e">
        <f ca="1">B153+VLOOKUP(N153,INDIRECT('1.CropDatabase'!$C$3),12,0)</f>
        <v>#N/A</v>
      </c>
      <c r="K153" s="63" t="e">
        <f ca="1">B153+VLOOKUP(P153,INDIRECT('1.CropDatabase'!$C$3),12,0)+VLOOKUP(P153,INDIRECT('1.CropDatabase'!$C$3),13,0)</f>
        <v>#N/A</v>
      </c>
      <c r="L153" s="61" t="e">
        <f ca="1">VLOOKUP($N153,INDIRECT('1.CropDatabase'!$C$3),33,0)</f>
        <v>#N/A</v>
      </c>
      <c r="M153" s="33" t="e">
        <f ca="1">R153*VLOOKUP($N153,INDIRECT('1.CropDatabase'!$C$3),35,0)</f>
        <v>#N/A</v>
      </c>
      <c r="O153" s="73" t="s">
        <v>46</v>
      </c>
      <c r="Q153" s="73" t="s">
        <v>49</v>
      </c>
      <c r="S153" s="73" t="s">
        <v>47</v>
      </c>
      <c r="T153" s="74" t="e">
        <f t="shared" ca="1" si="4"/>
        <v>#N/A</v>
      </c>
      <c r="U153" s="75" t="s">
        <v>52</v>
      </c>
      <c r="V153" s="76" t="e">
        <f t="shared" ca="1" si="5"/>
        <v>#N/A</v>
      </c>
    </row>
    <row r="154" spans="1:22" x14ac:dyDescent="0.2">
      <c r="A154" s="2"/>
      <c r="B154" s="108"/>
      <c r="C154" s="53" t="e">
        <f ca="1">R154*VLOOKUP(N154,INDIRECT('1.CropDatabase'!$C$3),8,0)</f>
        <v>#N/A</v>
      </c>
      <c r="D154" s="54" t="e">
        <f ca="1">IF(VLOOKUP(N154,INDIRECT('1.CropDatabase'!$C$3),9,0)="DS","DS",R154*VLOOKUP(N154,INDIRECT('1.CropDatabase'!$C$3),9,0))</f>
        <v>#N/A</v>
      </c>
      <c r="E154" s="74" t="e">
        <f ca="1">B154+VLOOKUP(N154,INDIRECT('1.CropDatabase'!$C$3),6,0)</f>
        <v>#N/A</v>
      </c>
      <c r="F154" s="3"/>
      <c r="H154" s="63" t="e">
        <f ca="1">VLOOKUP(N154,INDIRECT('1.CropDatabase'!$C$3),16,0)*R154</f>
        <v>#N/A</v>
      </c>
      <c r="I154" s="63" t="e">
        <f ca="1">VLOOKUP(N154,INDIRECT('1.CropDatabase'!$C$3),15,0)*R154</f>
        <v>#N/A</v>
      </c>
      <c r="J154" s="54" t="e">
        <f ca="1">B154+VLOOKUP(N154,INDIRECT('1.CropDatabase'!$C$3),12,0)</f>
        <v>#N/A</v>
      </c>
      <c r="K154" s="63" t="e">
        <f ca="1">B154+VLOOKUP(P154,INDIRECT('1.CropDatabase'!$C$3),12,0)+VLOOKUP(P154,INDIRECT('1.CropDatabase'!$C$3),13,0)</f>
        <v>#N/A</v>
      </c>
      <c r="L154" s="61" t="e">
        <f ca="1">VLOOKUP($N154,INDIRECT('1.CropDatabase'!$C$3),33,0)</f>
        <v>#N/A</v>
      </c>
      <c r="M154" s="33" t="e">
        <f ca="1">R154*VLOOKUP($N154,INDIRECT('1.CropDatabase'!$C$3),35,0)</f>
        <v>#N/A</v>
      </c>
      <c r="O154" s="73" t="s">
        <v>46</v>
      </c>
      <c r="Q154" s="73" t="s">
        <v>49</v>
      </c>
      <c r="S154" s="73" t="s">
        <v>47</v>
      </c>
      <c r="T154" s="74" t="e">
        <f t="shared" ca="1" si="4"/>
        <v>#N/A</v>
      </c>
      <c r="U154" s="75" t="s">
        <v>52</v>
      </c>
      <c r="V154" s="76" t="e">
        <f t="shared" ca="1" si="5"/>
        <v>#N/A</v>
      </c>
    </row>
    <row r="155" spans="1:22" x14ac:dyDescent="0.2">
      <c r="A155" s="2"/>
      <c r="B155" s="108"/>
      <c r="C155" s="53" t="e">
        <f ca="1">R155*VLOOKUP(N155,INDIRECT('1.CropDatabase'!$C$3),8,0)</f>
        <v>#N/A</v>
      </c>
      <c r="D155" s="54" t="e">
        <f ca="1">IF(VLOOKUP(N155,INDIRECT('1.CropDatabase'!$C$3),9,0)="DS","DS",R155*VLOOKUP(N155,INDIRECT('1.CropDatabase'!$C$3),9,0))</f>
        <v>#N/A</v>
      </c>
      <c r="E155" s="74" t="e">
        <f ca="1">B155+VLOOKUP(N155,INDIRECT('1.CropDatabase'!$C$3),6,0)</f>
        <v>#N/A</v>
      </c>
      <c r="F155" s="3"/>
      <c r="H155" s="63" t="e">
        <f ca="1">VLOOKUP(N155,INDIRECT('1.CropDatabase'!$C$3),16,0)*R155</f>
        <v>#N/A</v>
      </c>
      <c r="I155" s="63" t="e">
        <f ca="1">VLOOKUP(N155,INDIRECT('1.CropDatabase'!$C$3),15,0)*R155</f>
        <v>#N/A</v>
      </c>
      <c r="J155" s="54" t="e">
        <f ca="1">B155+VLOOKUP(N155,INDIRECT('1.CropDatabase'!$C$3),12,0)</f>
        <v>#N/A</v>
      </c>
      <c r="K155" s="63" t="e">
        <f ca="1">B155+VLOOKUP(P155,INDIRECT('1.CropDatabase'!$C$3),12,0)+VLOOKUP(P155,INDIRECT('1.CropDatabase'!$C$3),13,0)</f>
        <v>#N/A</v>
      </c>
      <c r="L155" s="61" t="e">
        <f ca="1">VLOOKUP($N155,INDIRECT('1.CropDatabase'!$C$3),33,0)</f>
        <v>#N/A</v>
      </c>
      <c r="M155" s="33" t="e">
        <f ca="1">R155*VLOOKUP($N155,INDIRECT('1.CropDatabase'!$C$3),35,0)</f>
        <v>#N/A</v>
      </c>
      <c r="O155" s="73" t="s">
        <v>46</v>
      </c>
      <c r="Q155" s="73" t="s">
        <v>49</v>
      </c>
      <c r="S155" s="73" t="s">
        <v>47</v>
      </c>
      <c r="T155" s="74" t="e">
        <f t="shared" ca="1" si="4"/>
        <v>#N/A</v>
      </c>
      <c r="U155" s="75" t="s">
        <v>52</v>
      </c>
      <c r="V155" s="76" t="e">
        <f t="shared" ca="1" si="5"/>
        <v>#N/A</v>
      </c>
    </row>
    <row r="156" spans="1:22" x14ac:dyDescent="0.2">
      <c r="A156" s="2"/>
      <c r="B156" s="108"/>
      <c r="C156" s="53" t="e">
        <f ca="1">R156*VLOOKUP(N156,INDIRECT('1.CropDatabase'!$C$3),8,0)</f>
        <v>#N/A</v>
      </c>
      <c r="D156" s="54" t="e">
        <f ca="1">IF(VLOOKUP(N156,INDIRECT('1.CropDatabase'!$C$3),9,0)="DS","DS",R156*VLOOKUP(N156,INDIRECT('1.CropDatabase'!$C$3),9,0))</f>
        <v>#N/A</v>
      </c>
      <c r="E156" s="74" t="e">
        <f ca="1">B156+VLOOKUP(N156,INDIRECT('1.CropDatabase'!$C$3),6,0)</f>
        <v>#N/A</v>
      </c>
      <c r="F156" s="3"/>
      <c r="H156" s="63" t="e">
        <f ca="1">VLOOKUP(N156,INDIRECT('1.CropDatabase'!$C$3),16,0)*R156</f>
        <v>#N/A</v>
      </c>
      <c r="I156" s="63" t="e">
        <f ca="1">VLOOKUP(N156,INDIRECT('1.CropDatabase'!$C$3),15,0)*R156</f>
        <v>#N/A</v>
      </c>
      <c r="J156" s="54" t="e">
        <f ca="1">B156+VLOOKUP(N156,INDIRECT('1.CropDatabase'!$C$3),12,0)</f>
        <v>#N/A</v>
      </c>
      <c r="K156" s="63" t="e">
        <f ca="1">B156+VLOOKUP(P156,INDIRECT('1.CropDatabase'!$C$3),12,0)+VLOOKUP(P156,INDIRECT('1.CropDatabase'!$C$3),13,0)</f>
        <v>#N/A</v>
      </c>
      <c r="L156" s="61" t="e">
        <f ca="1">VLOOKUP($N156,INDIRECT('1.CropDatabase'!$C$3),33,0)</f>
        <v>#N/A</v>
      </c>
      <c r="M156" s="33" t="e">
        <f ca="1">R156*VLOOKUP($N156,INDIRECT('1.CropDatabase'!$C$3),35,0)</f>
        <v>#N/A</v>
      </c>
      <c r="O156" s="73" t="s">
        <v>46</v>
      </c>
      <c r="Q156" s="73" t="s">
        <v>49</v>
      </c>
      <c r="S156" s="73" t="s">
        <v>47</v>
      </c>
      <c r="T156" s="74" t="e">
        <f t="shared" ca="1" si="4"/>
        <v>#N/A</v>
      </c>
      <c r="U156" s="75" t="s">
        <v>52</v>
      </c>
      <c r="V156" s="76" t="e">
        <f t="shared" ca="1" si="5"/>
        <v>#N/A</v>
      </c>
    </row>
    <row r="157" spans="1:22" x14ac:dyDescent="0.2">
      <c r="A157" s="2"/>
      <c r="B157" s="108"/>
      <c r="C157" s="53" t="e">
        <f ca="1">R157*VLOOKUP(N157,INDIRECT('1.CropDatabase'!$C$3),8,0)</f>
        <v>#N/A</v>
      </c>
      <c r="D157" s="54" t="e">
        <f ca="1">IF(VLOOKUP(N157,INDIRECT('1.CropDatabase'!$C$3),9,0)="DS","DS",R157*VLOOKUP(N157,INDIRECT('1.CropDatabase'!$C$3),9,0))</f>
        <v>#N/A</v>
      </c>
      <c r="E157" s="74" t="e">
        <f ca="1">B157+VLOOKUP(N157,INDIRECT('1.CropDatabase'!$C$3),6,0)</f>
        <v>#N/A</v>
      </c>
      <c r="F157" s="3"/>
      <c r="H157" s="63" t="e">
        <f ca="1">VLOOKUP(N157,INDIRECT('1.CropDatabase'!$C$3),16,0)*R157</f>
        <v>#N/A</v>
      </c>
      <c r="I157" s="63" t="e">
        <f ca="1">VLOOKUP(N157,INDIRECT('1.CropDatabase'!$C$3),15,0)*R157</f>
        <v>#N/A</v>
      </c>
      <c r="J157" s="54" t="e">
        <f ca="1">B157+VLOOKUP(N157,INDIRECT('1.CropDatabase'!$C$3),12,0)</f>
        <v>#N/A</v>
      </c>
      <c r="K157" s="63" t="e">
        <f ca="1">B157+VLOOKUP(P157,INDIRECT('1.CropDatabase'!$C$3),12,0)+VLOOKUP(P157,INDIRECT('1.CropDatabase'!$C$3),13,0)</f>
        <v>#N/A</v>
      </c>
      <c r="L157" s="61" t="e">
        <f ca="1">VLOOKUP($N157,INDIRECT('1.CropDatabase'!$C$3),33,0)</f>
        <v>#N/A</v>
      </c>
      <c r="M157" s="33" t="e">
        <f ca="1">R157*VLOOKUP($N157,INDIRECT('1.CropDatabase'!$C$3),35,0)</f>
        <v>#N/A</v>
      </c>
      <c r="O157" s="73" t="s">
        <v>46</v>
      </c>
      <c r="Q157" s="73" t="s">
        <v>49</v>
      </c>
      <c r="S157" s="73" t="s">
        <v>47</v>
      </c>
      <c r="T157" s="74" t="e">
        <f t="shared" ca="1" si="4"/>
        <v>#N/A</v>
      </c>
      <c r="U157" s="75" t="s">
        <v>52</v>
      </c>
      <c r="V157" s="76" t="e">
        <f t="shared" ca="1" si="5"/>
        <v>#N/A</v>
      </c>
    </row>
    <row r="158" spans="1:22" x14ac:dyDescent="0.2">
      <c r="A158" s="2"/>
      <c r="B158" s="108"/>
      <c r="C158" s="53" t="e">
        <f ca="1">R158*VLOOKUP(N158,INDIRECT('1.CropDatabase'!$C$3),8,0)</f>
        <v>#N/A</v>
      </c>
      <c r="D158" s="54" t="e">
        <f ca="1">IF(VLOOKUP(N158,INDIRECT('1.CropDatabase'!$C$3),9,0)="DS","DS",R158*VLOOKUP(N158,INDIRECT('1.CropDatabase'!$C$3),9,0))</f>
        <v>#N/A</v>
      </c>
      <c r="E158" s="74" t="e">
        <f ca="1">B158+VLOOKUP(N158,INDIRECT('1.CropDatabase'!$C$3),6,0)</f>
        <v>#N/A</v>
      </c>
      <c r="F158" s="3"/>
      <c r="H158" s="63" t="e">
        <f ca="1">VLOOKUP(N158,INDIRECT('1.CropDatabase'!$C$3),16,0)*R158</f>
        <v>#N/A</v>
      </c>
      <c r="I158" s="63" t="e">
        <f ca="1">VLOOKUP(N158,INDIRECT('1.CropDatabase'!$C$3),15,0)*R158</f>
        <v>#N/A</v>
      </c>
      <c r="J158" s="54" t="e">
        <f ca="1">B158+VLOOKUP(N158,INDIRECT('1.CropDatabase'!$C$3),12,0)</f>
        <v>#N/A</v>
      </c>
      <c r="K158" s="63" t="e">
        <f ca="1">B158+VLOOKUP(P158,INDIRECT('1.CropDatabase'!$C$3),12,0)+VLOOKUP(P158,INDIRECT('1.CropDatabase'!$C$3),13,0)</f>
        <v>#N/A</v>
      </c>
      <c r="L158" s="61" t="e">
        <f ca="1">VLOOKUP($N158,INDIRECT('1.CropDatabase'!$C$3),33,0)</f>
        <v>#N/A</v>
      </c>
      <c r="M158" s="33" t="e">
        <f ca="1">R158*VLOOKUP($N158,INDIRECT('1.CropDatabase'!$C$3),35,0)</f>
        <v>#N/A</v>
      </c>
      <c r="O158" s="73" t="s">
        <v>46</v>
      </c>
      <c r="Q158" s="73" t="s">
        <v>49</v>
      </c>
      <c r="S158" s="73" t="s">
        <v>47</v>
      </c>
      <c r="T158" s="74" t="e">
        <f t="shared" ca="1" si="4"/>
        <v>#N/A</v>
      </c>
      <c r="U158" s="75" t="s">
        <v>52</v>
      </c>
      <c r="V158" s="76" t="e">
        <f t="shared" ca="1" si="5"/>
        <v>#N/A</v>
      </c>
    </row>
    <row r="159" spans="1:22" x14ac:dyDescent="0.2">
      <c r="A159" s="2"/>
      <c r="B159" s="108"/>
      <c r="C159" s="53" t="e">
        <f ca="1">R159*VLOOKUP(N159,INDIRECT('1.CropDatabase'!$C$3),8,0)</f>
        <v>#N/A</v>
      </c>
      <c r="D159" s="54" t="e">
        <f ca="1">IF(VLOOKUP(N159,INDIRECT('1.CropDatabase'!$C$3),9,0)="DS","DS",R159*VLOOKUP(N159,INDIRECT('1.CropDatabase'!$C$3),9,0))</f>
        <v>#N/A</v>
      </c>
      <c r="E159" s="74" t="e">
        <f ca="1">B159+VLOOKUP(N159,INDIRECT('1.CropDatabase'!$C$3),6,0)</f>
        <v>#N/A</v>
      </c>
      <c r="F159" s="3"/>
      <c r="H159" s="63" t="e">
        <f ca="1">VLOOKUP(N159,INDIRECT('1.CropDatabase'!$C$3),16,0)*R159</f>
        <v>#N/A</v>
      </c>
      <c r="I159" s="63" t="e">
        <f ca="1">VLOOKUP(N159,INDIRECT('1.CropDatabase'!$C$3),15,0)*R159</f>
        <v>#N/A</v>
      </c>
      <c r="J159" s="54" t="e">
        <f ca="1">B159+VLOOKUP(N159,INDIRECT('1.CropDatabase'!$C$3),12,0)</f>
        <v>#N/A</v>
      </c>
      <c r="K159" s="63" t="e">
        <f ca="1">B159+VLOOKUP(P159,INDIRECT('1.CropDatabase'!$C$3),12,0)+VLOOKUP(P159,INDIRECT('1.CropDatabase'!$C$3),13,0)</f>
        <v>#N/A</v>
      </c>
      <c r="L159" s="61" t="e">
        <f ca="1">VLOOKUP($N159,INDIRECT('1.CropDatabase'!$C$3),33,0)</f>
        <v>#N/A</v>
      </c>
      <c r="M159" s="33" t="e">
        <f ca="1">R159*VLOOKUP($N159,INDIRECT('1.CropDatabase'!$C$3),35,0)</f>
        <v>#N/A</v>
      </c>
      <c r="O159" s="73" t="s">
        <v>46</v>
      </c>
      <c r="Q159" s="73" t="s">
        <v>49</v>
      </c>
      <c r="S159" s="73" t="s">
        <v>47</v>
      </c>
      <c r="T159" s="74" t="e">
        <f t="shared" ca="1" si="4"/>
        <v>#N/A</v>
      </c>
      <c r="U159" s="75" t="s">
        <v>52</v>
      </c>
      <c r="V159" s="76" t="e">
        <f t="shared" ca="1" si="5"/>
        <v>#N/A</v>
      </c>
    </row>
    <row r="160" spans="1:22" x14ac:dyDescent="0.2">
      <c r="A160" s="2"/>
      <c r="B160" s="108"/>
      <c r="C160" s="53" t="e">
        <f ca="1">R160*VLOOKUP(N160,INDIRECT('1.CropDatabase'!$C$3),8,0)</f>
        <v>#N/A</v>
      </c>
      <c r="D160" s="54" t="e">
        <f ca="1">IF(VLOOKUP(N160,INDIRECT('1.CropDatabase'!$C$3),9,0)="DS","DS",R160*VLOOKUP(N160,INDIRECT('1.CropDatabase'!$C$3),9,0))</f>
        <v>#N/A</v>
      </c>
      <c r="E160" s="74" t="e">
        <f ca="1">B160+VLOOKUP(N160,INDIRECT('1.CropDatabase'!$C$3),6,0)</f>
        <v>#N/A</v>
      </c>
      <c r="F160" s="3"/>
      <c r="H160" s="63" t="e">
        <f ca="1">VLOOKUP(N160,INDIRECT('1.CropDatabase'!$C$3),16,0)*R160</f>
        <v>#N/A</v>
      </c>
      <c r="I160" s="63" t="e">
        <f ca="1">VLOOKUP(N160,INDIRECT('1.CropDatabase'!$C$3),15,0)*R160</f>
        <v>#N/A</v>
      </c>
      <c r="J160" s="54" t="e">
        <f ca="1">B160+VLOOKUP(N160,INDIRECT('1.CropDatabase'!$C$3),12,0)</f>
        <v>#N/A</v>
      </c>
      <c r="K160" s="63" t="e">
        <f ca="1">B160+VLOOKUP(P160,INDIRECT('1.CropDatabase'!$C$3),12,0)+VLOOKUP(P160,INDIRECT('1.CropDatabase'!$C$3),13,0)</f>
        <v>#N/A</v>
      </c>
      <c r="L160" s="61" t="e">
        <f ca="1">VLOOKUP($N160,INDIRECT('1.CropDatabase'!$C$3),33,0)</f>
        <v>#N/A</v>
      </c>
      <c r="M160" s="33" t="e">
        <f ca="1">R160*VLOOKUP($N160,INDIRECT('1.CropDatabase'!$C$3),35,0)</f>
        <v>#N/A</v>
      </c>
      <c r="O160" s="73" t="s">
        <v>46</v>
      </c>
      <c r="Q160" s="73" t="s">
        <v>49</v>
      </c>
      <c r="S160" s="73" t="s">
        <v>47</v>
      </c>
      <c r="T160" s="74" t="e">
        <f t="shared" ca="1" si="4"/>
        <v>#N/A</v>
      </c>
      <c r="U160" s="75" t="s">
        <v>52</v>
      </c>
      <c r="V160" s="76" t="e">
        <f t="shared" ca="1" si="5"/>
        <v>#N/A</v>
      </c>
    </row>
    <row r="161" spans="1:22" x14ac:dyDescent="0.2">
      <c r="A161" s="2"/>
      <c r="B161" s="108"/>
      <c r="C161" s="53" t="e">
        <f ca="1">R161*VLOOKUP(N161,INDIRECT('1.CropDatabase'!$C$3),8,0)</f>
        <v>#N/A</v>
      </c>
      <c r="D161" s="54" t="e">
        <f ca="1">IF(VLOOKUP(N161,INDIRECT('1.CropDatabase'!$C$3),9,0)="DS","DS",R161*VLOOKUP(N161,INDIRECT('1.CropDatabase'!$C$3),9,0))</f>
        <v>#N/A</v>
      </c>
      <c r="E161" s="74" t="e">
        <f ca="1">B161+VLOOKUP(N161,INDIRECT('1.CropDatabase'!$C$3),6,0)</f>
        <v>#N/A</v>
      </c>
      <c r="F161" s="3"/>
      <c r="H161" s="63" t="e">
        <f ca="1">VLOOKUP(N161,INDIRECT('1.CropDatabase'!$C$3),16,0)*R161</f>
        <v>#N/A</v>
      </c>
      <c r="I161" s="63" t="e">
        <f ca="1">VLOOKUP(N161,INDIRECT('1.CropDatabase'!$C$3),15,0)*R161</f>
        <v>#N/A</v>
      </c>
      <c r="J161" s="54" t="e">
        <f ca="1">B161+VLOOKUP(N161,INDIRECT('1.CropDatabase'!$C$3),12,0)</f>
        <v>#N/A</v>
      </c>
      <c r="K161" s="63" t="e">
        <f ca="1">B161+VLOOKUP(P161,INDIRECT('1.CropDatabase'!$C$3),12,0)+VLOOKUP(P161,INDIRECT('1.CropDatabase'!$C$3),13,0)</f>
        <v>#N/A</v>
      </c>
      <c r="L161" s="61" t="e">
        <f ca="1">VLOOKUP($N161,INDIRECT('1.CropDatabase'!$C$3),33,0)</f>
        <v>#N/A</v>
      </c>
      <c r="M161" s="33" t="e">
        <f ca="1">R161*VLOOKUP($N161,INDIRECT('1.CropDatabase'!$C$3),35,0)</f>
        <v>#N/A</v>
      </c>
      <c r="O161" s="73" t="s">
        <v>46</v>
      </c>
      <c r="Q161" s="73" t="s">
        <v>49</v>
      </c>
      <c r="S161" s="73" t="s">
        <v>47</v>
      </c>
      <c r="T161" s="74" t="e">
        <f t="shared" ca="1" si="4"/>
        <v>#N/A</v>
      </c>
      <c r="U161" s="75" t="s">
        <v>52</v>
      </c>
      <c r="V161" s="76" t="e">
        <f t="shared" ca="1" si="5"/>
        <v>#N/A</v>
      </c>
    </row>
    <row r="162" spans="1:22" x14ac:dyDescent="0.2">
      <c r="A162" s="2"/>
      <c r="B162" s="108"/>
      <c r="C162" s="53" t="e">
        <f ca="1">R162*VLOOKUP(N162,INDIRECT('1.CropDatabase'!$C$3),8,0)</f>
        <v>#N/A</v>
      </c>
      <c r="D162" s="54" t="e">
        <f ca="1">IF(VLOOKUP(N162,INDIRECT('1.CropDatabase'!$C$3),9,0)="DS","DS",R162*VLOOKUP(N162,INDIRECT('1.CropDatabase'!$C$3),9,0))</f>
        <v>#N/A</v>
      </c>
      <c r="E162" s="74" t="e">
        <f ca="1">B162+VLOOKUP(N162,INDIRECT('1.CropDatabase'!$C$3),6,0)</f>
        <v>#N/A</v>
      </c>
      <c r="F162" s="3"/>
      <c r="H162" s="63" t="e">
        <f ca="1">VLOOKUP(N162,INDIRECT('1.CropDatabase'!$C$3),16,0)*R162</f>
        <v>#N/A</v>
      </c>
      <c r="I162" s="63" t="e">
        <f ca="1">VLOOKUP(N162,INDIRECT('1.CropDatabase'!$C$3),15,0)*R162</f>
        <v>#N/A</v>
      </c>
      <c r="J162" s="54" t="e">
        <f ca="1">B162+VLOOKUP(N162,INDIRECT('1.CropDatabase'!$C$3),12,0)</f>
        <v>#N/A</v>
      </c>
      <c r="K162" s="63" t="e">
        <f ca="1">B162+VLOOKUP(P162,INDIRECT('1.CropDatabase'!$C$3),12,0)+VLOOKUP(P162,INDIRECT('1.CropDatabase'!$C$3),13,0)</f>
        <v>#N/A</v>
      </c>
      <c r="L162" s="61" t="e">
        <f ca="1">VLOOKUP($N162,INDIRECT('1.CropDatabase'!$C$3),33,0)</f>
        <v>#N/A</v>
      </c>
      <c r="M162" s="33" t="e">
        <f ca="1">R162*VLOOKUP($N162,INDIRECT('1.CropDatabase'!$C$3),35,0)</f>
        <v>#N/A</v>
      </c>
      <c r="O162" s="73" t="s">
        <v>46</v>
      </c>
      <c r="Q162" s="73" t="s">
        <v>49</v>
      </c>
      <c r="S162" s="73" t="s">
        <v>47</v>
      </c>
      <c r="T162" s="74" t="e">
        <f t="shared" ca="1" si="4"/>
        <v>#N/A</v>
      </c>
      <c r="U162" s="75" t="s">
        <v>52</v>
      </c>
      <c r="V162" s="76" t="e">
        <f t="shared" ca="1" si="5"/>
        <v>#N/A</v>
      </c>
    </row>
    <row r="163" spans="1:22" x14ac:dyDescent="0.2">
      <c r="A163" s="2"/>
      <c r="B163" s="108"/>
      <c r="C163" s="53" t="e">
        <f ca="1">R163*VLOOKUP(N163,INDIRECT('1.CropDatabase'!$C$3),8,0)</f>
        <v>#N/A</v>
      </c>
      <c r="D163" s="54" t="e">
        <f ca="1">IF(VLOOKUP(N163,INDIRECT('1.CropDatabase'!$C$3),9,0)="DS","DS",R163*VLOOKUP(N163,INDIRECT('1.CropDatabase'!$C$3),9,0))</f>
        <v>#N/A</v>
      </c>
      <c r="E163" s="74" t="e">
        <f ca="1">B163+VLOOKUP(N163,INDIRECT('1.CropDatabase'!$C$3),6,0)</f>
        <v>#N/A</v>
      </c>
      <c r="F163" s="3"/>
      <c r="H163" s="63" t="e">
        <f ca="1">VLOOKUP(N163,INDIRECT('1.CropDatabase'!$C$3),16,0)*R163</f>
        <v>#N/A</v>
      </c>
      <c r="I163" s="63" t="e">
        <f ca="1">VLOOKUP(N163,INDIRECT('1.CropDatabase'!$C$3),15,0)*R163</f>
        <v>#N/A</v>
      </c>
      <c r="J163" s="54" t="e">
        <f ca="1">B163+VLOOKUP(N163,INDIRECT('1.CropDatabase'!$C$3),12,0)</f>
        <v>#N/A</v>
      </c>
      <c r="K163" s="63" t="e">
        <f ca="1">B163+VLOOKUP(P163,INDIRECT('1.CropDatabase'!$C$3),12,0)+VLOOKUP(P163,INDIRECT('1.CropDatabase'!$C$3),13,0)</f>
        <v>#N/A</v>
      </c>
      <c r="L163" s="61" t="e">
        <f ca="1">VLOOKUP($N163,INDIRECT('1.CropDatabase'!$C$3),33,0)</f>
        <v>#N/A</v>
      </c>
      <c r="M163" s="33" t="e">
        <f ca="1">R163*VLOOKUP($N163,INDIRECT('1.CropDatabase'!$C$3),35,0)</f>
        <v>#N/A</v>
      </c>
      <c r="O163" s="73" t="s">
        <v>46</v>
      </c>
      <c r="Q163" s="73" t="s">
        <v>49</v>
      </c>
      <c r="S163" s="73" t="s">
        <v>47</v>
      </c>
      <c r="T163" s="74" t="e">
        <f t="shared" ca="1" si="4"/>
        <v>#N/A</v>
      </c>
      <c r="U163" s="75" t="s">
        <v>52</v>
      </c>
      <c r="V163" s="76" t="e">
        <f t="shared" ca="1" si="5"/>
        <v>#N/A</v>
      </c>
    </row>
    <row r="164" spans="1:22" x14ac:dyDescent="0.2">
      <c r="A164" s="2"/>
      <c r="B164" s="108"/>
      <c r="C164" s="53" t="e">
        <f ca="1">R164*VLOOKUP(N164,INDIRECT('1.CropDatabase'!$C$3),8,0)</f>
        <v>#N/A</v>
      </c>
      <c r="D164" s="54" t="e">
        <f ca="1">IF(VLOOKUP(N164,INDIRECT('1.CropDatabase'!$C$3),9,0)="DS","DS",R164*VLOOKUP(N164,INDIRECT('1.CropDatabase'!$C$3),9,0))</f>
        <v>#N/A</v>
      </c>
      <c r="E164" s="74" t="e">
        <f ca="1">B164+VLOOKUP(N164,INDIRECT('1.CropDatabase'!$C$3),6,0)</f>
        <v>#N/A</v>
      </c>
      <c r="F164" s="3"/>
      <c r="H164" s="63" t="e">
        <f ca="1">VLOOKUP(N164,INDIRECT('1.CropDatabase'!$C$3),16,0)*R164</f>
        <v>#N/A</v>
      </c>
      <c r="I164" s="63" t="e">
        <f ca="1">VLOOKUP(N164,INDIRECT('1.CropDatabase'!$C$3),15,0)*R164</f>
        <v>#N/A</v>
      </c>
      <c r="J164" s="54" t="e">
        <f ca="1">B164+VLOOKUP(N164,INDIRECT('1.CropDatabase'!$C$3),12,0)</f>
        <v>#N/A</v>
      </c>
      <c r="K164" s="63" t="e">
        <f ca="1">B164+VLOOKUP(P164,INDIRECT('1.CropDatabase'!$C$3),12,0)+VLOOKUP(P164,INDIRECT('1.CropDatabase'!$C$3),13,0)</f>
        <v>#N/A</v>
      </c>
      <c r="L164" s="61" t="e">
        <f ca="1">VLOOKUP($N164,INDIRECT('1.CropDatabase'!$C$3),33,0)</f>
        <v>#N/A</v>
      </c>
      <c r="M164" s="33" t="e">
        <f ca="1">R164*VLOOKUP($N164,INDIRECT('1.CropDatabase'!$C$3),35,0)</f>
        <v>#N/A</v>
      </c>
      <c r="O164" s="73" t="s">
        <v>46</v>
      </c>
      <c r="Q164" s="73" t="s">
        <v>49</v>
      </c>
      <c r="S164" s="73" t="s">
        <v>47</v>
      </c>
      <c r="T164" s="74" t="e">
        <f t="shared" ca="1" si="4"/>
        <v>#N/A</v>
      </c>
      <c r="U164" s="75" t="s">
        <v>52</v>
      </c>
      <c r="V164" s="76" t="e">
        <f t="shared" ca="1" si="5"/>
        <v>#N/A</v>
      </c>
    </row>
    <row r="165" spans="1:22" x14ac:dyDescent="0.2">
      <c r="A165" s="2"/>
      <c r="B165" s="108"/>
      <c r="C165" s="53" t="e">
        <f ca="1">R165*VLOOKUP(N165,INDIRECT('1.CropDatabase'!$C$3),8,0)</f>
        <v>#N/A</v>
      </c>
      <c r="D165" s="54" t="e">
        <f ca="1">IF(VLOOKUP(N165,INDIRECT('1.CropDatabase'!$C$3),9,0)="DS","DS",R165*VLOOKUP(N165,INDIRECT('1.CropDatabase'!$C$3),9,0))</f>
        <v>#N/A</v>
      </c>
      <c r="E165" s="74" t="e">
        <f ca="1">B165+VLOOKUP(N165,INDIRECT('1.CropDatabase'!$C$3),6,0)</f>
        <v>#N/A</v>
      </c>
      <c r="F165" s="3"/>
      <c r="H165" s="63" t="e">
        <f ca="1">VLOOKUP(N165,INDIRECT('1.CropDatabase'!$C$3),16,0)*R165</f>
        <v>#N/A</v>
      </c>
      <c r="I165" s="63" t="e">
        <f ca="1">VLOOKUP(N165,INDIRECT('1.CropDatabase'!$C$3),15,0)*R165</f>
        <v>#N/A</v>
      </c>
      <c r="J165" s="54" t="e">
        <f ca="1">B165+VLOOKUP(N165,INDIRECT('1.CropDatabase'!$C$3),12,0)</f>
        <v>#N/A</v>
      </c>
      <c r="K165" s="63" t="e">
        <f ca="1">B165+VLOOKUP(P165,INDIRECT('1.CropDatabase'!$C$3),12,0)+VLOOKUP(P165,INDIRECT('1.CropDatabase'!$C$3),13,0)</f>
        <v>#N/A</v>
      </c>
      <c r="L165" s="61" t="e">
        <f ca="1">VLOOKUP($N165,INDIRECT('1.CropDatabase'!$C$3),33,0)</f>
        <v>#N/A</v>
      </c>
      <c r="M165" s="33" t="e">
        <f ca="1">R165*VLOOKUP($N165,INDIRECT('1.CropDatabase'!$C$3),35,0)</f>
        <v>#N/A</v>
      </c>
      <c r="O165" s="73" t="s">
        <v>46</v>
      </c>
      <c r="Q165" s="73" t="s">
        <v>49</v>
      </c>
      <c r="S165" s="73" t="s">
        <v>47</v>
      </c>
      <c r="T165" s="74" t="e">
        <f t="shared" ca="1" si="4"/>
        <v>#N/A</v>
      </c>
      <c r="U165" s="75" t="s">
        <v>52</v>
      </c>
      <c r="V165" s="76" t="e">
        <f t="shared" ca="1" si="5"/>
        <v>#N/A</v>
      </c>
    </row>
    <row r="166" spans="1:22" x14ac:dyDescent="0.2">
      <c r="A166" s="2"/>
      <c r="B166" s="108"/>
      <c r="C166" s="53" t="e">
        <f ca="1">R166*VLOOKUP(N166,INDIRECT('1.CropDatabase'!$C$3),8,0)</f>
        <v>#N/A</v>
      </c>
      <c r="D166" s="54" t="e">
        <f ca="1">IF(VLOOKUP(N166,INDIRECT('1.CropDatabase'!$C$3),9,0)="DS","DS",R166*VLOOKUP(N166,INDIRECT('1.CropDatabase'!$C$3),9,0))</f>
        <v>#N/A</v>
      </c>
      <c r="E166" s="74" t="e">
        <f ca="1">B166+VLOOKUP(N166,INDIRECT('1.CropDatabase'!$C$3),6,0)</f>
        <v>#N/A</v>
      </c>
      <c r="F166" s="3"/>
      <c r="H166" s="63" t="e">
        <f ca="1">VLOOKUP(N166,INDIRECT('1.CropDatabase'!$C$3),16,0)*R166</f>
        <v>#N/A</v>
      </c>
      <c r="I166" s="63" t="e">
        <f ca="1">VLOOKUP(N166,INDIRECT('1.CropDatabase'!$C$3),15,0)*R166</f>
        <v>#N/A</v>
      </c>
      <c r="J166" s="54" t="e">
        <f ca="1">B166+VLOOKUP(N166,INDIRECT('1.CropDatabase'!$C$3),12,0)</f>
        <v>#N/A</v>
      </c>
      <c r="K166" s="63" t="e">
        <f ca="1">B166+VLOOKUP(P166,INDIRECT('1.CropDatabase'!$C$3),12,0)+VLOOKUP(P166,INDIRECT('1.CropDatabase'!$C$3),13,0)</f>
        <v>#N/A</v>
      </c>
      <c r="L166" s="61" t="e">
        <f ca="1">VLOOKUP($N166,INDIRECT('1.CropDatabase'!$C$3),33,0)</f>
        <v>#N/A</v>
      </c>
      <c r="M166" s="33" t="e">
        <f ca="1">R166*VLOOKUP($N166,INDIRECT('1.CropDatabase'!$C$3),35,0)</f>
        <v>#N/A</v>
      </c>
      <c r="O166" s="73" t="s">
        <v>46</v>
      </c>
      <c r="Q166" s="73" t="s">
        <v>49</v>
      </c>
      <c r="S166" s="73" t="s">
        <v>47</v>
      </c>
      <c r="T166" s="74" t="e">
        <f t="shared" ca="1" si="4"/>
        <v>#N/A</v>
      </c>
      <c r="U166" s="75" t="s">
        <v>52</v>
      </c>
      <c r="V166" s="76" t="e">
        <f t="shared" ca="1" si="5"/>
        <v>#N/A</v>
      </c>
    </row>
    <row r="167" spans="1:22" x14ac:dyDescent="0.2">
      <c r="A167" s="2"/>
      <c r="B167" s="108"/>
      <c r="C167" s="53" t="e">
        <f ca="1">R167*VLOOKUP(N167,INDIRECT('1.CropDatabase'!$C$3),8,0)</f>
        <v>#N/A</v>
      </c>
      <c r="D167" s="54" t="e">
        <f ca="1">IF(VLOOKUP(N167,INDIRECT('1.CropDatabase'!$C$3),9,0)="DS","DS",R167*VLOOKUP(N167,INDIRECT('1.CropDatabase'!$C$3),9,0))</f>
        <v>#N/A</v>
      </c>
      <c r="E167" s="74" t="e">
        <f ca="1">B167+VLOOKUP(N167,INDIRECT('1.CropDatabase'!$C$3),6,0)</f>
        <v>#N/A</v>
      </c>
      <c r="F167" s="3"/>
      <c r="H167" s="63" t="e">
        <f ca="1">VLOOKUP(N167,INDIRECT('1.CropDatabase'!$C$3),16,0)*R167</f>
        <v>#N/A</v>
      </c>
      <c r="I167" s="63" t="e">
        <f ca="1">VLOOKUP(N167,INDIRECT('1.CropDatabase'!$C$3),15,0)*R167</f>
        <v>#N/A</v>
      </c>
      <c r="J167" s="54" t="e">
        <f ca="1">B167+VLOOKUP(N167,INDIRECT('1.CropDatabase'!$C$3),12,0)</f>
        <v>#N/A</v>
      </c>
      <c r="K167" s="63" t="e">
        <f ca="1">B167+VLOOKUP(P167,INDIRECT('1.CropDatabase'!$C$3),12,0)+VLOOKUP(P167,INDIRECT('1.CropDatabase'!$C$3),13,0)</f>
        <v>#N/A</v>
      </c>
      <c r="L167" s="61" t="e">
        <f ca="1">VLOOKUP($N167,INDIRECT('1.CropDatabase'!$C$3),33,0)</f>
        <v>#N/A</v>
      </c>
      <c r="M167" s="33" t="e">
        <f ca="1">R167*VLOOKUP($N167,INDIRECT('1.CropDatabase'!$C$3),35,0)</f>
        <v>#N/A</v>
      </c>
      <c r="O167" s="73" t="s">
        <v>46</v>
      </c>
      <c r="Q167" s="73" t="s">
        <v>49</v>
      </c>
      <c r="S167" s="73" t="s">
        <v>47</v>
      </c>
      <c r="T167" s="74" t="e">
        <f t="shared" ca="1" si="4"/>
        <v>#N/A</v>
      </c>
      <c r="U167" s="75" t="s">
        <v>52</v>
      </c>
      <c r="V167" s="76" t="e">
        <f t="shared" ca="1" si="5"/>
        <v>#N/A</v>
      </c>
    </row>
    <row r="168" spans="1:22" x14ac:dyDescent="0.2">
      <c r="A168" s="2"/>
      <c r="B168" s="108"/>
      <c r="C168" s="53" t="e">
        <f ca="1">R168*VLOOKUP(N168,INDIRECT('1.CropDatabase'!$C$3),8,0)</f>
        <v>#N/A</v>
      </c>
      <c r="D168" s="54" t="e">
        <f ca="1">IF(VLOOKUP(N168,INDIRECT('1.CropDatabase'!$C$3),9,0)="DS","DS",R168*VLOOKUP(N168,INDIRECT('1.CropDatabase'!$C$3),9,0))</f>
        <v>#N/A</v>
      </c>
      <c r="E168" s="74" t="e">
        <f ca="1">B168+VLOOKUP(N168,INDIRECT('1.CropDatabase'!$C$3),6,0)</f>
        <v>#N/A</v>
      </c>
      <c r="F168" s="3"/>
      <c r="H168" s="63" t="e">
        <f ca="1">VLOOKUP(N168,INDIRECT('1.CropDatabase'!$C$3),16,0)*R168</f>
        <v>#N/A</v>
      </c>
      <c r="I168" s="63" t="e">
        <f ca="1">VLOOKUP(N168,INDIRECT('1.CropDatabase'!$C$3),15,0)*R168</f>
        <v>#N/A</v>
      </c>
      <c r="J168" s="54" t="e">
        <f ca="1">B168+VLOOKUP(N168,INDIRECT('1.CropDatabase'!$C$3),12,0)</f>
        <v>#N/A</v>
      </c>
      <c r="K168" s="63" t="e">
        <f ca="1">B168+VLOOKUP(P168,INDIRECT('1.CropDatabase'!$C$3),12,0)+VLOOKUP(P168,INDIRECT('1.CropDatabase'!$C$3),13,0)</f>
        <v>#N/A</v>
      </c>
      <c r="L168" s="61" t="e">
        <f ca="1">VLOOKUP($N168,INDIRECT('1.CropDatabase'!$C$3),33,0)</f>
        <v>#N/A</v>
      </c>
      <c r="M168" s="33" t="e">
        <f ca="1">R168*VLOOKUP($N168,INDIRECT('1.CropDatabase'!$C$3),35,0)</f>
        <v>#N/A</v>
      </c>
      <c r="O168" s="73" t="s">
        <v>46</v>
      </c>
      <c r="Q168" s="73" t="s">
        <v>49</v>
      </c>
      <c r="S168" s="73" t="s">
        <v>47</v>
      </c>
      <c r="T168" s="74" t="e">
        <f t="shared" ca="1" si="4"/>
        <v>#N/A</v>
      </c>
      <c r="U168" s="75" t="s">
        <v>52</v>
      </c>
      <c r="V168" s="76" t="e">
        <f t="shared" ca="1" si="5"/>
        <v>#N/A</v>
      </c>
    </row>
    <row r="169" spans="1:22" x14ac:dyDescent="0.2">
      <c r="A169" s="2"/>
      <c r="B169" s="108"/>
      <c r="C169" s="53" t="e">
        <f ca="1">R169*VLOOKUP(N169,INDIRECT('1.CropDatabase'!$C$3),8,0)</f>
        <v>#N/A</v>
      </c>
      <c r="D169" s="54" t="e">
        <f ca="1">IF(VLOOKUP(N169,INDIRECT('1.CropDatabase'!$C$3),9,0)="DS","DS",R169*VLOOKUP(N169,INDIRECT('1.CropDatabase'!$C$3),9,0))</f>
        <v>#N/A</v>
      </c>
      <c r="E169" s="74" t="e">
        <f ca="1">B169+VLOOKUP(N169,INDIRECT('1.CropDatabase'!$C$3),6,0)</f>
        <v>#N/A</v>
      </c>
      <c r="F169" s="3"/>
      <c r="H169" s="63" t="e">
        <f ca="1">VLOOKUP(N169,INDIRECT('1.CropDatabase'!$C$3),16,0)*R169</f>
        <v>#N/A</v>
      </c>
      <c r="I169" s="63" t="e">
        <f ca="1">VLOOKUP(N169,INDIRECT('1.CropDatabase'!$C$3),15,0)*R169</f>
        <v>#N/A</v>
      </c>
      <c r="J169" s="54" t="e">
        <f ca="1">B169+VLOOKUP(N169,INDIRECT('1.CropDatabase'!$C$3),12,0)</f>
        <v>#N/A</v>
      </c>
      <c r="K169" s="63" t="e">
        <f ca="1">B169+VLOOKUP(P169,INDIRECT('1.CropDatabase'!$C$3),12,0)+VLOOKUP(P169,INDIRECT('1.CropDatabase'!$C$3),13,0)</f>
        <v>#N/A</v>
      </c>
      <c r="L169" s="61" t="e">
        <f ca="1">VLOOKUP($N169,INDIRECT('1.CropDatabase'!$C$3),33,0)</f>
        <v>#N/A</v>
      </c>
      <c r="M169" s="33" t="e">
        <f ca="1">R169*VLOOKUP($N169,INDIRECT('1.CropDatabase'!$C$3),35,0)</f>
        <v>#N/A</v>
      </c>
      <c r="O169" s="73" t="s">
        <v>46</v>
      </c>
      <c r="Q169" s="73" t="s">
        <v>49</v>
      </c>
      <c r="S169" s="73" t="s">
        <v>47</v>
      </c>
      <c r="T169" s="74" t="e">
        <f t="shared" ca="1" si="4"/>
        <v>#N/A</v>
      </c>
      <c r="U169" s="75" t="s">
        <v>52</v>
      </c>
      <c r="V169" s="76" t="e">
        <f t="shared" ca="1" si="5"/>
        <v>#N/A</v>
      </c>
    </row>
    <row r="170" spans="1:22" x14ac:dyDescent="0.2">
      <c r="A170" s="2"/>
      <c r="B170" s="108"/>
      <c r="C170" s="53" t="e">
        <f ca="1">R170*VLOOKUP(N170,INDIRECT('1.CropDatabase'!$C$3),8,0)</f>
        <v>#N/A</v>
      </c>
      <c r="D170" s="54" t="e">
        <f ca="1">IF(VLOOKUP(N170,INDIRECT('1.CropDatabase'!$C$3),9,0)="DS","DS",R170*VLOOKUP(N170,INDIRECT('1.CropDatabase'!$C$3),9,0))</f>
        <v>#N/A</v>
      </c>
      <c r="E170" s="74" t="e">
        <f ca="1">B170+VLOOKUP(N170,INDIRECT('1.CropDatabase'!$C$3),6,0)</f>
        <v>#N/A</v>
      </c>
      <c r="F170" s="3"/>
      <c r="H170" s="63" t="e">
        <f ca="1">VLOOKUP(N170,INDIRECT('1.CropDatabase'!$C$3),16,0)*R170</f>
        <v>#N/A</v>
      </c>
      <c r="I170" s="63" t="e">
        <f ca="1">VLOOKUP(N170,INDIRECT('1.CropDatabase'!$C$3),15,0)*R170</f>
        <v>#N/A</v>
      </c>
      <c r="J170" s="54" t="e">
        <f ca="1">B170+VLOOKUP(N170,INDIRECT('1.CropDatabase'!$C$3),12,0)</f>
        <v>#N/A</v>
      </c>
      <c r="K170" s="63" t="e">
        <f ca="1">B170+VLOOKUP(P170,INDIRECT('1.CropDatabase'!$C$3),12,0)+VLOOKUP(P170,INDIRECT('1.CropDatabase'!$C$3),13,0)</f>
        <v>#N/A</v>
      </c>
      <c r="L170" s="61" t="e">
        <f ca="1">VLOOKUP($N170,INDIRECT('1.CropDatabase'!$C$3),33,0)</f>
        <v>#N/A</v>
      </c>
      <c r="M170" s="33" t="e">
        <f ca="1">R170*VLOOKUP($N170,INDIRECT('1.CropDatabase'!$C$3),35,0)</f>
        <v>#N/A</v>
      </c>
      <c r="O170" s="73" t="s">
        <v>46</v>
      </c>
      <c r="Q170" s="73" t="s">
        <v>49</v>
      </c>
      <c r="S170" s="73" t="s">
        <v>47</v>
      </c>
      <c r="T170" s="74" t="e">
        <f t="shared" ca="1" si="4"/>
        <v>#N/A</v>
      </c>
      <c r="U170" s="75" t="s">
        <v>52</v>
      </c>
      <c r="V170" s="76" t="e">
        <f t="shared" ca="1" si="5"/>
        <v>#N/A</v>
      </c>
    </row>
    <row r="171" spans="1:22" x14ac:dyDescent="0.2">
      <c r="A171" s="2"/>
      <c r="B171" s="108"/>
      <c r="C171" s="53" t="e">
        <f ca="1">R171*VLOOKUP(N171,INDIRECT('1.CropDatabase'!$C$3),8,0)</f>
        <v>#N/A</v>
      </c>
      <c r="D171" s="54" t="e">
        <f ca="1">IF(VLOOKUP(N171,INDIRECT('1.CropDatabase'!$C$3),9,0)="DS","DS",R171*VLOOKUP(N171,INDIRECT('1.CropDatabase'!$C$3),9,0))</f>
        <v>#N/A</v>
      </c>
      <c r="E171" s="74" t="e">
        <f ca="1">B171+VLOOKUP(N171,INDIRECT('1.CropDatabase'!$C$3),6,0)</f>
        <v>#N/A</v>
      </c>
      <c r="F171" s="3"/>
      <c r="H171" s="63" t="e">
        <f ca="1">VLOOKUP(N171,INDIRECT('1.CropDatabase'!$C$3),16,0)*R171</f>
        <v>#N/A</v>
      </c>
      <c r="I171" s="63" t="e">
        <f ca="1">VLOOKUP(N171,INDIRECT('1.CropDatabase'!$C$3),15,0)*R171</f>
        <v>#N/A</v>
      </c>
      <c r="J171" s="54" t="e">
        <f ca="1">B171+VLOOKUP(N171,INDIRECT('1.CropDatabase'!$C$3),12,0)</f>
        <v>#N/A</v>
      </c>
      <c r="K171" s="63" t="e">
        <f ca="1">B171+VLOOKUP(P171,INDIRECT('1.CropDatabase'!$C$3),12,0)+VLOOKUP(P171,INDIRECT('1.CropDatabase'!$C$3),13,0)</f>
        <v>#N/A</v>
      </c>
      <c r="L171" s="61" t="e">
        <f ca="1">VLOOKUP($N171,INDIRECT('1.CropDatabase'!$C$3),33,0)</f>
        <v>#N/A</v>
      </c>
      <c r="M171" s="33" t="e">
        <f ca="1">R171*VLOOKUP($N171,INDIRECT('1.CropDatabase'!$C$3),35,0)</f>
        <v>#N/A</v>
      </c>
      <c r="O171" s="73" t="s">
        <v>46</v>
      </c>
      <c r="Q171" s="73" t="s">
        <v>49</v>
      </c>
      <c r="S171" s="73" t="s">
        <v>47</v>
      </c>
      <c r="T171" s="74" t="e">
        <f t="shared" ca="1" si="4"/>
        <v>#N/A</v>
      </c>
      <c r="U171" s="75" t="s">
        <v>52</v>
      </c>
      <c r="V171" s="76" t="e">
        <f t="shared" ca="1" si="5"/>
        <v>#N/A</v>
      </c>
    </row>
    <row r="172" spans="1:22" x14ac:dyDescent="0.2">
      <c r="A172" s="2"/>
      <c r="B172" s="108"/>
      <c r="C172" s="53" t="e">
        <f ca="1">R172*VLOOKUP(N172,INDIRECT('1.CropDatabase'!$C$3),8,0)</f>
        <v>#N/A</v>
      </c>
      <c r="D172" s="54" t="e">
        <f ca="1">IF(VLOOKUP(N172,INDIRECT('1.CropDatabase'!$C$3),9,0)="DS","DS",R172*VLOOKUP(N172,INDIRECT('1.CropDatabase'!$C$3),9,0))</f>
        <v>#N/A</v>
      </c>
      <c r="E172" s="74" t="e">
        <f ca="1">B172+VLOOKUP(N172,INDIRECT('1.CropDatabase'!$C$3),6,0)</f>
        <v>#N/A</v>
      </c>
      <c r="F172" s="3"/>
      <c r="H172" s="63" t="e">
        <f ca="1">VLOOKUP(N172,INDIRECT('1.CropDatabase'!$C$3),16,0)*R172</f>
        <v>#N/A</v>
      </c>
      <c r="I172" s="63" t="e">
        <f ca="1">VLOOKUP(N172,INDIRECT('1.CropDatabase'!$C$3),15,0)*R172</f>
        <v>#N/A</v>
      </c>
      <c r="J172" s="54" t="e">
        <f ca="1">B172+VLOOKUP(N172,INDIRECT('1.CropDatabase'!$C$3),12,0)</f>
        <v>#N/A</v>
      </c>
      <c r="K172" s="63" t="e">
        <f ca="1">B172+VLOOKUP(P172,INDIRECT('1.CropDatabase'!$C$3),12,0)+VLOOKUP(P172,INDIRECT('1.CropDatabase'!$C$3),13,0)</f>
        <v>#N/A</v>
      </c>
      <c r="L172" s="61" t="e">
        <f ca="1">VLOOKUP($N172,INDIRECT('1.CropDatabase'!$C$3),33,0)</f>
        <v>#N/A</v>
      </c>
      <c r="M172" s="33" t="e">
        <f ca="1">R172*VLOOKUP($N172,INDIRECT('1.CropDatabase'!$C$3),35,0)</f>
        <v>#N/A</v>
      </c>
      <c r="O172" s="73" t="s">
        <v>46</v>
      </c>
      <c r="Q172" s="73" t="s">
        <v>49</v>
      </c>
      <c r="S172" s="73" t="s">
        <v>47</v>
      </c>
      <c r="T172" s="74" t="e">
        <f t="shared" ca="1" si="4"/>
        <v>#N/A</v>
      </c>
      <c r="U172" s="75" t="s">
        <v>52</v>
      </c>
      <c r="V172" s="76" t="e">
        <f t="shared" ca="1" si="5"/>
        <v>#N/A</v>
      </c>
    </row>
    <row r="173" spans="1:22" x14ac:dyDescent="0.2">
      <c r="A173" s="2"/>
      <c r="B173" s="108"/>
      <c r="C173" s="53" t="e">
        <f ca="1">R173*VLOOKUP(N173,INDIRECT('1.CropDatabase'!$C$3),8,0)</f>
        <v>#N/A</v>
      </c>
      <c r="D173" s="54" t="e">
        <f ca="1">IF(VLOOKUP(N173,INDIRECT('1.CropDatabase'!$C$3),9,0)="DS","DS",R173*VLOOKUP(N173,INDIRECT('1.CropDatabase'!$C$3),9,0))</f>
        <v>#N/A</v>
      </c>
      <c r="E173" s="74" t="e">
        <f ca="1">B173+VLOOKUP(N173,INDIRECT('1.CropDatabase'!$C$3),6,0)</f>
        <v>#N/A</v>
      </c>
      <c r="F173" s="3"/>
      <c r="H173" s="63" t="e">
        <f ca="1">VLOOKUP(N173,INDIRECT('1.CropDatabase'!$C$3),16,0)*R173</f>
        <v>#N/A</v>
      </c>
      <c r="I173" s="63" t="e">
        <f ca="1">VLOOKUP(N173,INDIRECT('1.CropDatabase'!$C$3),15,0)*R173</f>
        <v>#N/A</v>
      </c>
      <c r="J173" s="54" t="e">
        <f ca="1">B173+VLOOKUP(N173,INDIRECT('1.CropDatabase'!$C$3),12,0)</f>
        <v>#N/A</v>
      </c>
      <c r="K173" s="63" t="e">
        <f ca="1">B173+VLOOKUP(P173,INDIRECT('1.CropDatabase'!$C$3),12,0)+VLOOKUP(P173,INDIRECT('1.CropDatabase'!$C$3),13,0)</f>
        <v>#N/A</v>
      </c>
      <c r="L173" s="61" t="e">
        <f ca="1">VLOOKUP($N173,INDIRECT('1.CropDatabase'!$C$3),33,0)</f>
        <v>#N/A</v>
      </c>
      <c r="M173" s="33" t="e">
        <f ca="1">R173*VLOOKUP($N173,INDIRECT('1.CropDatabase'!$C$3),35,0)</f>
        <v>#N/A</v>
      </c>
      <c r="O173" s="73" t="s">
        <v>46</v>
      </c>
      <c r="Q173" s="73" t="s">
        <v>49</v>
      </c>
      <c r="S173" s="73" t="s">
        <v>47</v>
      </c>
      <c r="T173" s="74" t="e">
        <f t="shared" ca="1" si="4"/>
        <v>#N/A</v>
      </c>
      <c r="U173" s="75" t="s">
        <v>52</v>
      </c>
      <c r="V173" s="76" t="e">
        <f t="shared" ca="1" si="5"/>
        <v>#N/A</v>
      </c>
    </row>
    <row r="174" spans="1:22" x14ac:dyDescent="0.2">
      <c r="A174" s="2"/>
      <c r="B174" s="108"/>
      <c r="C174" s="53" t="e">
        <f ca="1">R174*VLOOKUP(N174,INDIRECT('1.CropDatabase'!$C$3),8,0)</f>
        <v>#N/A</v>
      </c>
      <c r="D174" s="54" t="e">
        <f ca="1">IF(VLOOKUP(N174,INDIRECT('1.CropDatabase'!$C$3),9,0)="DS","DS",R174*VLOOKUP(N174,INDIRECT('1.CropDatabase'!$C$3),9,0))</f>
        <v>#N/A</v>
      </c>
      <c r="E174" s="74" t="e">
        <f ca="1">B174+VLOOKUP(N174,INDIRECT('1.CropDatabase'!$C$3),6,0)</f>
        <v>#N/A</v>
      </c>
      <c r="F174" s="3"/>
      <c r="H174" s="63" t="e">
        <f ca="1">VLOOKUP(N174,INDIRECT('1.CropDatabase'!$C$3),16,0)*R174</f>
        <v>#N/A</v>
      </c>
      <c r="I174" s="63" t="e">
        <f ca="1">VLOOKUP(N174,INDIRECT('1.CropDatabase'!$C$3),15,0)*R174</f>
        <v>#N/A</v>
      </c>
      <c r="J174" s="54" t="e">
        <f ca="1">B174+VLOOKUP(N174,INDIRECT('1.CropDatabase'!$C$3),12,0)</f>
        <v>#N/A</v>
      </c>
      <c r="K174" s="63" t="e">
        <f ca="1">B174+VLOOKUP(P174,INDIRECT('1.CropDatabase'!$C$3),12,0)+VLOOKUP(P174,INDIRECT('1.CropDatabase'!$C$3),13,0)</f>
        <v>#N/A</v>
      </c>
      <c r="L174" s="61" t="e">
        <f ca="1">VLOOKUP($N174,INDIRECT('1.CropDatabase'!$C$3),33,0)</f>
        <v>#N/A</v>
      </c>
      <c r="M174" s="33" t="e">
        <f ca="1">R174*VLOOKUP($N174,INDIRECT('1.CropDatabase'!$C$3),35,0)</f>
        <v>#N/A</v>
      </c>
      <c r="O174" s="73" t="s">
        <v>46</v>
      </c>
      <c r="Q174" s="73" t="s">
        <v>49</v>
      </c>
      <c r="S174" s="73" t="s">
        <v>47</v>
      </c>
      <c r="T174" s="74" t="e">
        <f t="shared" ca="1" si="4"/>
        <v>#N/A</v>
      </c>
      <c r="U174" s="75" t="s">
        <v>52</v>
      </c>
      <c r="V174" s="76" t="e">
        <f t="shared" ca="1" si="5"/>
        <v>#N/A</v>
      </c>
    </row>
    <row r="175" spans="1:22" x14ac:dyDescent="0.2">
      <c r="A175" s="2"/>
      <c r="B175" s="108"/>
      <c r="C175" s="53" t="e">
        <f ca="1">R175*VLOOKUP(N175,INDIRECT('1.CropDatabase'!$C$3),8,0)</f>
        <v>#N/A</v>
      </c>
      <c r="D175" s="54" t="e">
        <f ca="1">IF(VLOOKUP(N175,INDIRECT('1.CropDatabase'!$C$3),9,0)="DS","DS",R175*VLOOKUP(N175,INDIRECT('1.CropDatabase'!$C$3),9,0))</f>
        <v>#N/A</v>
      </c>
      <c r="E175" s="74" t="e">
        <f ca="1">B175+VLOOKUP(N175,INDIRECT('1.CropDatabase'!$C$3),6,0)</f>
        <v>#N/A</v>
      </c>
      <c r="F175" s="3"/>
      <c r="H175" s="63" t="e">
        <f ca="1">VLOOKUP(N175,INDIRECT('1.CropDatabase'!$C$3),16,0)*R175</f>
        <v>#N/A</v>
      </c>
      <c r="I175" s="63" t="e">
        <f ca="1">VLOOKUP(N175,INDIRECT('1.CropDatabase'!$C$3),15,0)*R175</f>
        <v>#N/A</v>
      </c>
      <c r="J175" s="54" t="e">
        <f ca="1">B175+VLOOKUP(N175,INDIRECT('1.CropDatabase'!$C$3),12,0)</f>
        <v>#N/A</v>
      </c>
      <c r="K175" s="63" t="e">
        <f ca="1">B175+VLOOKUP(P175,INDIRECT('1.CropDatabase'!$C$3),12,0)+VLOOKUP(P175,INDIRECT('1.CropDatabase'!$C$3),13,0)</f>
        <v>#N/A</v>
      </c>
      <c r="L175" s="61" t="e">
        <f ca="1">VLOOKUP($N175,INDIRECT('1.CropDatabase'!$C$3),33,0)</f>
        <v>#N/A</v>
      </c>
      <c r="M175" s="33" t="e">
        <f ca="1">R175*VLOOKUP($N175,INDIRECT('1.CropDatabase'!$C$3),35,0)</f>
        <v>#N/A</v>
      </c>
      <c r="O175" s="73" t="s">
        <v>46</v>
      </c>
      <c r="Q175" s="73" t="s">
        <v>49</v>
      </c>
      <c r="S175" s="73" t="s">
        <v>47</v>
      </c>
      <c r="T175" s="74" t="e">
        <f t="shared" ca="1" si="4"/>
        <v>#N/A</v>
      </c>
      <c r="U175" s="75" t="s">
        <v>52</v>
      </c>
      <c r="V175" s="76" t="e">
        <f t="shared" ca="1" si="5"/>
        <v>#N/A</v>
      </c>
    </row>
    <row r="176" spans="1:22" x14ac:dyDescent="0.2">
      <c r="A176" s="2"/>
      <c r="B176" s="108"/>
      <c r="C176" s="53" t="e">
        <f ca="1">R176*VLOOKUP(N176,INDIRECT('1.CropDatabase'!$C$3),8,0)</f>
        <v>#N/A</v>
      </c>
      <c r="D176" s="54" t="e">
        <f ca="1">IF(VLOOKUP(N176,INDIRECT('1.CropDatabase'!$C$3),9,0)="DS","DS",R176*VLOOKUP(N176,INDIRECT('1.CropDatabase'!$C$3),9,0))</f>
        <v>#N/A</v>
      </c>
      <c r="E176" s="74" t="e">
        <f ca="1">B176+VLOOKUP(N176,INDIRECT('1.CropDatabase'!$C$3),6,0)</f>
        <v>#N/A</v>
      </c>
      <c r="F176" s="3"/>
      <c r="H176" s="63" t="e">
        <f ca="1">VLOOKUP(N176,INDIRECT('1.CropDatabase'!$C$3),16,0)*R176</f>
        <v>#N/A</v>
      </c>
      <c r="I176" s="63" t="e">
        <f ca="1">VLOOKUP(N176,INDIRECT('1.CropDatabase'!$C$3),15,0)*R176</f>
        <v>#N/A</v>
      </c>
      <c r="J176" s="54" t="e">
        <f ca="1">B176+VLOOKUP(N176,INDIRECT('1.CropDatabase'!$C$3),12,0)</f>
        <v>#N/A</v>
      </c>
      <c r="K176" s="63" t="e">
        <f ca="1">B176+VLOOKUP(P176,INDIRECT('1.CropDatabase'!$C$3),12,0)+VLOOKUP(P176,INDIRECT('1.CropDatabase'!$C$3),13,0)</f>
        <v>#N/A</v>
      </c>
      <c r="L176" s="61" t="e">
        <f ca="1">VLOOKUP($N176,INDIRECT('1.CropDatabase'!$C$3),33,0)</f>
        <v>#N/A</v>
      </c>
      <c r="M176" s="33" t="e">
        <f ca="1">R176*VLOOKUP($N176,INDIRECT('1.CropDatabase'!$C$3),35,0)</f>
        <v>#N/A</v>
      </c>
      <c r="O176" s="73" t="s">
        <v>46</v>
      </c>
      <c r="Q176" s="73" t="s">
        <v>49</v>
      </c>
      <c r="S176" s="73" t="s">
        <v>47</v>
      </c>
      <c r="T176" s="74" t="e">
        <f t="shared" ca="1" si="4"/>
        <v>#N/A</v>
      </c>
      <c r="U176" s="75" t="s">
        <v>52</v>
      </c>
      <c r="V176" s="76" t="e">
        <f t="shared" ca="1" si="5"/>
        <v>#N/A</v>
      </c>
    </row>
    <row r="177" spans="1:22" x14ac:dyDescent="0.2">
      <c r="A177" s="2"/>
      <c r="B177" s="108"/>
      <c r="C177" s="53" t="e">
        <f ca="1">R177*VLOOKUP(N177,INDIRECT('1.CropDatabase'!$C$3),8,0)</f>
        <v>#N/A</v>
      </c>
      <c r="D177" s="54" t="e">
        <f ca="1">IF(VLOOKUP(N177,INDIRECT('1.CropDatabase'!$C$3),9,0)="DS","DS",R177*VLOOKUP(N177,INDIRECT('1.CropDatabase'!$C$3),9,0))</f>
        <v>#N/A</v>
      </c>
      <c r="E177" s="74" t="e">
        <f ca="1">B177+VLOOKUP(N177,INDIRECT('1.CropDatabase'!$C$3),6,0)</f>
        <v>#N/A</v>
      </c>
      <c r="F177" s="3"/>
      <c r="H177" s="63" t="e">
        <f ca="1">VLOOKUP(N177,INDIRECT('1.CropDatabase'!$C$3),16,0)*R177</f>
        <v>#N/A</v>
      </c>
      <c r="I177" s="63" t="e">
        <f ca="1">VLOOKUP(N177,INDIRECT('1.CropDatabase'!$C$3),15,0)*R177</f>
        <v>#N/A</v>
      </c>
      <c r="J177" s="54" t="e">
        <f ca="1">B177+VLOOKUP(N177,INDIRECT('1.CropDatabase'!$C$3),12,0)</f>
        <v>#N/A</v>
      </c>
      <c r="K177" s="63" t="e">
        <f ca="1">B177+VLOOKUP(P177,INDIRECT('1.CropDatabase'!$C$3),12,0)+VLOOKUP(P177,INDIRECT('1.CropDatabase'!$C$3),13,0)</f>
        <v>#N/A</v>
      </c>
      <c r="L177" s="61" t="e">
        <f ca="1">VLOOKUP($N177,INDIRECT('1.CropDatabase'!$C$3),33,0)</f>
        <v>#N/A</v>
      </c>
      <c r="M177" s="33" t="e">
        <f ca="1">R177*VLOOKUP($N177,INDIRECT('1.CropDatabase'!$C$3),35,0)</f>
        <v>#N/A</v>
      </c>
      <c r="O177" s="73" t="s">
        <v>46</v>
      </c>
      <c r="Q177" s="73" t="s">
        <v>49</v>
      </c>
      <c r="S177" s="73" t="s">
        <v>47</v>
      </c>
      <c r="T177" s="74" t="e">
        <f t="shared" ca="1" si="4"/>
        <v>#N/A</v>
      </c>
      <c r="U177" s="75" t="s">
        <v>52</v>
      </c>
      <c r="V177" s="76" t="e">
        <f t="shared" ca="1" si="5"/>
        <v>#N/A</v>
      </c>
    </row>
    <row r="178" spans="1:22" x14ac:dyDescent="0.2">
      <c r="A178" s="2"/>
      <c r="B178" s="108"/>
      <c r="C178" s="53" t="e">
        <f ca="1">R178*VLOOKUP(N178,INDIRECT('1.CropDatabase'!$C$3),8,0)</f>
        <v>#N/A</v>
      </c>
      <c r="D178" s="54" t="e">
        <f ca="1">IF(VLOOKUP(N178,INDIRECT('1.CropDatabase'!$C$3),9,0)="DS","DS",R178*VLOOKUP(N178,INDIRECT('1.CropDatabase'!$C$3),9,0))</f>
        <v>#N/A</v>
      </c>
      <c r="E178" s="74" t="e">
        <f ca="1">B178+VLOOKUP(N178,INDIRECT('1.CropDatabase'!$C$3),6,0)</f>
        <v>#N/A</v>
      </c>
      <c r="F178" s="3"/>
      <c r="H178" s="63" t="e">
        <f ca="1">VLOOKUP(N178,INDIRECT('1.CropDatabase'!$C$3),16,0)*R178</f>
        <v>#N/A</v>
      </c>
      <c r="I178" s="63" t="e">
        <f ca="1">VLOOKUP(N178,INDIRECT('1.CropDatabase'!$C$3),15,0)*R178</f>
        <v>#N/A</v>
      </c>
      <c r="J178" s="54" t="e">
        <f ca="1">B178+VLOOKUP(N178,INDIRECT('1.CropDatabase'!$C$3),12,0)</f>
        <v>#N/A</v>
      </c>
      <c r="K178" s="63" t="e">
        <f ca="1">B178+VLOOKUP(P178,INDIRECT('1.CropDatabase'!$C$3),12,0)+VLOOKUP(P178,INDIRECT('1.CropDatabase'!$C$3),13,0)</f>
        <v>#N/A</v>
      </c>
      <c r="L178" s="61" t="e">
        <f ca="1">VLOOKUP($N178,INDIRECT('1.CropDatabase'!$C$3),33,0)</f>
        <v>#N/A</v>
      </c>
      <c r="M178" s="33" t="e">
        <f ca="1">R178*VLOOKUP($N178,INDIRECT('1.CropDatabase'!$C$3),35,0)</f>
        <v>#N/A</v>
      </c>
      <c r="O178" s="73" t="s">
        <v>46</v>
      </c>
      <c r="Q178" s="73" t="s">
        <v>49</v>
      </c>
      <c r="S178" s="73" t="s">
        <v>47</v>
      </c>
      <c r="T178" s="74" t="e">
        <f t="shared" ca="1" si="4"/>
        <v>#N/A</v>
      </c>
      <c r="U178" s="75" t="s">
        <v>52</v>
      </c>
      <c r="V178" s="76" t="e">
        <f t="shared" ca="1" si="5"/>
        <v>#N/A</v>
      </c>
    </row>
    <row r="179" spans="1:22" x14ac:dyDescent="0.2">
      <c r="A179" s="2"/>
      <c r="B179" s="108"/>
      <c r="C179" s="53" t="e">
        <f ca="1">R179*VLOOKUP(N179,INDIRECT('1.CropDatabase'!$C$3),8,0)</f>
        <v>#N/A</v>
      </c>
      <c r="D179" s="54" t="e">
        <f ca="1">IF(VLOOKUP(N179,INDIRECT('1.CropDatabase'!$C$3),9,0)="DS","DS",R179*VLOOKUP(N179,INDIRECT('1.CropDatabase'!$C$3),9,0))</f>
        <v>#N/A</v>
      </c>
      <c r="E179" s="74" t="e">
        <f ca="1">B179+VLOOKUP(N179,INDIRECT('1.CropDatabase'!$C$3),6,0)</f>
        <v>#N/A</v>
      </c>
      <c r="F179" s="3"/>
      <c r="H179" s="63" t="e">
        <f ca="1">VLOOKUP(N179,INDIRECT('1.CropDatabase'!$C$3),16,0)*R179</f>
        <v>#N/A</v>
      </c>
      <c r="I179" s="63" t="e">
        <f ca="1">VLOOKUP(N179,INDIRECT('1.CropDatabase'!$C$3),15,0)*R179</f>
        <v>#N/A</v>
      </c>
      <c r="J179" s="54" t="e">
        <f ca="1">B179+VLOOKUP(N179,INDIRECT('1.CropDatabase'!$C$3),12,0)</f>
        <v>#N/A</v>
      </c>
      <c r="K179" s="63" t="e">
        <f ca="1">B179+VLOOKUP(P179,INDIRECT('1.CropDatabase'!$C$3),12,0)+VLOOKUP(P179,INDIRECT('1.CropDatabase'!$C$3),13,0)</f>
        <v>#N/A</v>
      </c>
      <c r="L179" s="61" t="e">
        <f ca="1">VLOOKUP($N179,INDIRECT('1.CropDatabase'!$C$3),33,0)</f>
        <v>#N/A</v>
      </c>
      <c r="M179" s="33" t="e">
        <f ca="1">R179*VLOOKUP($N179,INDIRECT('1.CropDatabase'!$C$3),35,0)</f>
        <v>#N/A</v>
      </c>
      <c r="O179" s="73" t="s">
        <v>46</v>
      </c>
      <c r="Q179" s="73" t="s">
        <v>49</v>
      </c>
      <c r="S179" s="73" t="s">
        <v>47</v>
      </c>
      <c r="T179" s="74" t="e">
        <f t="shared" ca="1" si="4"/>
        <v>#N/A</v>
      </c>
      <c r="U179" s="75" t="s">
        <v>52</v>
      </c>
      <c r="V179" s="76" t="e">
        <f t="shared" ca="1" si="5"/>
        <v>#N/A</v>
      </c>
    </row>
    <row r="180" spans="1:22" x14ac:dyDescent="0.2">
      <c r="A180" s="2"/>
      <c r="B180" s="108"/>
      <c r="C180" s="53" t="e">
        <f ca="1">R180*VLOOKUP(N180,INDIRECT('1.CropDatabase'!$C$3),8,0)</f>
        <v>#N/A</v>
      </c>
      <c r="D180" s="54" t="e">
        <f ca="1">IF(VLOOKUP(N180,INDIRECT('1.CropDatabase'!$C$3),9,0)="DS","DS",R180*VLOOKUP(N180,INDIRECT('1.CropDatabase'!$C$3),9,0))</f>
        <v>#N/A</v>
      </c>
      <c r="E180" s="74" t="e">
        <f ca="1">B180+VLOOKUP(N180,INDIRECT('1.CropDatabase'!$C$3),6,0)</f>
        <v>#N/A</v>
      </c>
      <c r="F180" s="3"/>
      <c r="H180" s="63" t="e">
        <f ca="1">VLOOKUP(N180,INDIRECT('1.CropDatabase'!$C$3),16,0)*R180</f>
        <v>#N/A</v>
      </c>
      <c r="I180" s="63" t="e">
        <f ca="1">VLOOKUP(N180,INDIRECT('1.CropDatabase'!$C$3),15,0)*R180</f>
        <v>#N/A</v>
      </c>
      <c r="J180" s="54" t="e">
        <f ca="1">B180+VLOOKUP(N180,INDIRECT('1.CropDatabase'!$C$3),12,0)</f>
        <v>#N/A</v>
      </c>
      <c r="K180" s="63" t="e">
        <f ca="1">B180+VLOOKUP(P180,INDIRECT('1.CropDatabase'!$C$3),12,0)+VLOOKUP(P180,INDIRECT('1.CropDatabase'!$C$3),13,0)</f>
        <v>#N/A</v>
      </c>
      <c r="L180" s="61" t="e">
        <f ca="1">VLOOKUP($N180,INDIRECT('1.CropDatabase'!$C$3),33,0)</f>
        <v>#N/A</v>
      </c>
      <c r="M180" s="33" t="e">
        <f ca="1">R180*VLOOKUP($N180,INDIRECT('1.CropDatabase'!$C$3),35,0)</f>
        <v>#N/A</v>
      </c>
      <c r="O180" s="73" t="s">
        <v>46</v>
      </c>
      <c r="Q180" s="73" t="s">
        <v>49</v>
      </c>
      <c r="S180" s="73" t="s">
        <v>47</v>
      </c>
      <c r="T180" s="74" t="e">
        <f t="shared" ca="1" si="4"/>
        <v>#N/A</v>
      </c>
      <c r="U180" s="75" t="s">
        <v>52</v>
      </c>
      <c r="V180" s="76" t="e">
        <f t="shared" ca="1" si="5"/>
        <v>#N/A</v>
      </c>
    </row>
    <row r="181" spans="1:22" x14ac:dyDescent="0.2">
      <c r="A181" s="2"/>
      <c r="B181" s="108"/>
      <c r="C181" s="53" t="e">
        <f ca="1">R181*VLOOKUP(N181,INDIRECT('1.CropDatabase'!$C$3),8,0)</f>
        <v>#N/A</v>
      </c>
      <c r="D181" s="54" t="e">
        <f ca="1">IF(VLOOKUP(N181,INDIRECT('1.CropDatabase'!$C$3),9,0)="DS","DS",R181*VLOOKUP(N181,INDIRECT('1.CropDatabase'!$C$3),9,0))</f>
        <v>#N/A</v>
      </c>
      <c r="E181" s="74" t="e">
        <f ca="1">B181+VLOOKUP(N181,INDIRECT('1.CropDatabase'!$C$3),6,0)</f>
        <v>#N/A</v>
      </c>
      <c r="F181" s="3"/>
      <c r="H181" s="63" t="e">
        <f ca="1">VLOOKUP(N181,INDIRECT('1.CropDatabase'!$C$3),16,0)*R181</f>
        <v>#N/A</v>
      </c>
      <c r="I181" s="63" t="e">
        <f ca="1">VLOOKUP(N181,INDIRECT('1.CropDatabase'!$C$3),15,0)*R181</f>
        <v>#N/A</v>
      </c>
      <c r="J181" s="54" t="e">
        <f ca="1">B181+VLOOKUP(N181,INDIRECT('1.CropDatabase'!$C$3),12,0)</f>
        <v>#N/A</v>
      </c>
      <c r="K181" s="63" t="e">
        <f ca="1">B181+VLOOKUP(P181,INDIRECT('1.CropDatabase'!$C$3),12,0)+VLOOKUP(P181,INDIRECT('1.CropDatabase'!$C$3),13,0)</f>
        <v>#N/A</v>
      </c>
      <c r="L181" s="61" t="e">
        <f ca="1">VLOOKUP($N181,INDIRECT('1.CropDatabase'!$C$3),33,0)</f>
        <v>#N/A</v>
      </c>
      <c r="M181" s="33" t="e">
        <f ca="1">R181*VLOOKUP($N181,INDIRECT('1.CropDatabase'!$C$3),35,0)</f>
        <v>#N/A</v>
      </c>
      <c r="O181" s="73" t="s">
        <v>46</v>
      </c>
      <c r="Q181" s="73" t="s">
        <v>49</v>
      </c>
      <c r="S181" s="73" t="s">
        <v>47</v>
      </c>
      <c r="T181" s="74" t="e">
        <f t="shared" ca="1" si="4"/>
        <v>#N/A</v>
      </c>
      <c r="U181" s="75" t="s">
        <v>52</v>
      </c>
      <c r="V181" s="76" t="e">
        <f t="shared" ca="1" si="5"/>
        <v>#N/A</v>
      </c>
    </row>
    <row r="182" spans="1:22" x14ac:dyDescent="0.2">
      <c r="A182" s="2"/>
      <c r="B182" s="108"/>
      <c r="C182" s="53" t="e">
        <f ca="1">R182*VLOOKUP(N182,INDIRECT('1.CropDatabase'!$C$3),8,0)</f>
        <v>#N/A</v>
      </c>
      <c r="D182" s="54" t="e">
        <f ca="1">IF(VLOOKUP(N182,INDIRECT('1.CropDatabase'!$C$3),9,0)="DS","DS",R182*VLOOKUP(N182,INDIRECT('1.CropDatabase'!$C$3),9,0))</f>
        <v>#N/A</v>
      </c>
      <c r="E182" s="74" t="e">
        <f ca="1">B182+VLOOKUP(N182,INDIRECT('1.CropDatabase'!$C$3),6,0)</f>
        <v>#N/A</v>
      </c>
      <c r="F182" s="3"/>
      <c r="H182" s="63" t="e">
        <f ca="1">VLOOKUP(N182,INDIRECT('1.CropDatabase'!$C$3),16,0)*R182</f>
        <v>#N/A</v>
      </c>
      <c r="I182" s="63" t="e">
        <f ca="1">VLOOKUP(N182,INDIRECT('1.CropDatabase'!$C$3),15,0)*R182</f>
        <v>#N/A</v>
      </c>
      <c r="J182" s="54" t="e">
        <f ca="1">B182+VLOOKUP(N182,INDIRECT('1.CropDatabase'!$C$3),12,0)</f>
        <v>#N/A</v>
      </c>
      <c r="K182" s="63" t="e">
        <f ca="1">B182+VLOOKUP(P182,INDIRECT('1.CropDatabase'!$C$3),12,0)+VLOOKUP(P182,INDIRECT('1.CropDatabase'!$C$3),13,0)</f>
        <v>#N/A</v>
      </c>
      <c r="L182" s="61" t="e">
        <f ca="1">VLOOKUP($N182,INDIRECT('1.CropDatabase'!$C$3),33,0)</f>
        <v>#N/A</v>
      </c>
      <c r="M182" s="33" t="e">
        <f ca="1">R182*VLOOKUP($N182,INDIRECT('1.CropDatabase'!$C$3),35,0)</f>
        <v>#N/A</v>
      </c>
      <c r="O182" s="73" t="s">
        <v>46</v>
      </c>
      <c r="Q182" s="73" t="s">
        <v>49</v>
      </c>
      <c r="S182" s="73" t="s">
        <v>47</v>
      </c>
      <c r="T182" s="74" t="e">
        <f t="shared" ca="1" si="4"/>
        <v>#N/A</v>
      </c>
      <c r="U182" s="75" t="s">
        <v>52</v>
      </c>
      <c r="V182" s="76" t="e">
        <f t="shared" ca="1" si="5"/>
        <v>#N/A</v>
      </c>
    </row>
    <row r="183" spans="1:22" x14ac:dyDescent="0.2">
      <c r="A183" s="2"/>
      <c r="B183" s="108"/>
      <c r="C183" s="53" t="e">
        <f ca="1">R183*VLOOKUP(N183,INDIRECT('1.CropDatabase'!$C$3),8,0)</f>
        <v>#N/A</v>
      </c>
      <c r="D183" s="54" t="e">
        <f ca="1">IF(VLOOKUP(N183,INDIRECT('1.CropDatabase'!$C$3),9,0)="DS","DS",R183*VLOOKUP(N183,INDIRECT('1.CropDatabase'!$C$3),9,0))</f>
        <v>#N/A</v>
      </c>
      <c r="E183" s="74" t="e">
        <f ca="1">B183+VLOOKUP(N183,INDIRECT('1.CropDatabase'!$C$3),6,0)</f>
        <v>#N/A</v>
      </c>
      <c r="F183" s="3"/>
      <c r="H183" s="63" t="e">
        <f ca="1">VLOOKUP(N183,INDIRECT('1.CropDatabase'!$C$3),16,0)*R183</f>
        <v>#N/A</v>
      </c>
      <c r="I183" s="63" t="e">
        <f ca="1">VLOOKUP(N183,INDIRECT('1.CropDatabase'!$C$3),15,0)*R183</f>
        <v>#N/A</v>
      </c>
      <c r="J183" s="54" t="e">
        <f ca="1">B183+VLOOKUP(N183,INDIRECT('1.CropDatabase'!$C$3),12,0)</f>
        <v>#N/A</v>
      </c>
      <c r="K183" s="63" t="e">
        <f ca="1">B183+VLOOKUP(P183,INDIRECT('1.CropDatabase'!$C$3),12,0)+VLOOKUP(P183,INDIRECT('1.CropDatabase'!$C$3),13,0)</f>
        <v>#N/A</v>
      </c>
      <c r="L183" s="61" t="e">
        <f ca="1">VLOOKUP($N183,INDIRECT('1.CropDatabase'!$C$3),33,0)</f>
        <v>#N/A</v>
      </c>
      <c r="M183" s="33" t="e">
        <f ca="1">R183*VLOOKUP($N183,INDIRECT('1.CropDatabase'!$C$3),35,0)</f>
        <v>#N/A</v>
      </c>
      <c r="O183" s="73" t="s">
        <v>46</v>
      </c>
      <c r="Q183" s="73" t="s">
        <v>49</v>
      </c>
      <c r="S183" s="73" t="s">
        <v>47</v>
      </c>
      <c r="T183" s="74" t="e">
        <f t="shared" ca="1" si="4"/>
        <v>#N/A</v>
      </c>
      <c r="U183" s="75" t="s">
        <v>52</v>
      </c>
      <c r="V183" s="76" t="e">
        <f t="shared" ca="1" si="5"/>
        <v>#N/A</v>
      </c>
    </row>
    <row r="184" spans="1:22" x14ac:dyDescent="0.2">
      <c r="A184" s="2"/>
      <c r="B184" s="108"/>
      <c r="C184" s="53" t="e">
        <f ca="1">R184*VLOOKUP(N184,INDIRECT('1.CropDatabase'!$C$3),8,0)</f>
        <v>#N/A</v>
      </c>
      <c r="D184" s="54" t="e">
        <f ca="1">IF(VLOOKUP(N184,INDIRECT('1.CropDatabase'!$C$3),9,0)="DS","DS",R184*VLOOKUP(N184,INDIRECT('1.CropDatabase'!$C$3),9,0))</f>
        <v>#N/A</v>
      </c>
      <c r="E184" s="74" t="e">
        <f ca="1">B184+VLOOKUP(N184,INDIRECT('1.CropDatabase'!$C$3),6,0)</f>
        <v>#N/A</v>
      </c>
      <c r="F184" s="3"/>
      <c r="H184" s="63" t="e">
        <f ca="1">VLOOKUP(N184,INDIRECT('1.CropDatabase'!$C$3),16,0)*R184</f>
        <v>#N/A</v>
      </c>
      <c r="I184" s="63" t="e">
        <f ca="1">VLOOKUP(N184,INDIRECT('1.CropDatabase'!$C$3),15,0)*R184</f>
        <v>#N/A</v>
      </c>
      <c r="J184" s="54" t="e">
        <f ca="1">B184+VLOOKUP(N184,INDIRECT('1.CropDatabase'!$C$3),12,0)</f>
        <v>#N/A</v>
      </c>
      <c r="K184" s="63" t="e">
        <f ca="1">B184+VLOOKUP(P184,INDIRECT('1.CropDatabase'!$C$3),12,0)+VLOOKUP(P184,INDIRECT('1.CropDatabase'!$C$3),13,0)</f>
        <v>#N/A</v>
      </c>
      <c r="L184" s="61" t="e">
        <f ca="1">VLOOKUP($N184,INDIRECT('1.CropDatabase'!$C$3),33,0)</f>
        <v>#N/A</v>
      </c>
      <c r="M184" s="33" t="e">
        <f ca="1">R184*VLOOKUP($N184,INDIRECT('1.CropDatabase'!$C$3),35,0)</f>
        <v>#N/A</v>
      </c>
      <c r="O184" s="73" t="s">
        <v>46</v>
      </c>
      <c r="Q184" s="73" t="s">
        <v>49</v>
      </c>
      <c r="S184" s="73" t="s">
        <v>47</v>
      </c>
      <c r="T184" s="74" t="e">
        <f t="shared" ca="1" si="4"/>
        <v>#N/A</v>
      </c>
      <c r="U184" s="75" t="s">
        <v>52</v>
      </c>
      <c r="V184" s="76" t="e">
        <f t="shared" ca="1" si="5"/>
        <v>#N/A</v>
      </c>
    </row>
    <row r="185" spans="1:22" x14ac:dyDescent="0.2">
      <c r="A185" s="2"/>
      <c r="B185" s="108"/>
      <c r="C185" s="53" t="e">
        <f ca="1">R185*VLOOKUP(N185,INDIRECT('1.CropDatabase'!$C$3),8,0)</f>
        <v>#N/A</v>
      </c>
      <c r="D185" s="54" t="e">
        <f ca="1">IF(VLOOKUP(N185,INDIRECT('1.CropDatabase'!$C$3),9,0)="DS","DS",R185*VLOOKUP(N185,INDIRECT('1.CropDatabase'!$C$3),9,0))</f>
        <v>#N/A</v>
      </c>
      <c r="E185" s="74" t="e">
        <f ca="1">B185+VLOOKUP(N185,INDIRECT('1.CropDatabase'!$C$3),6,0)</f>
        <v>#N/A</v>
      </c>
      <c r="F185" s="3"/>
      <c r="H185" s="63" t="e">
        <f ca="1">VLOOKUP(N185,INDIRECT('1.CropDatabase'!$C$3),16,0)*R185</f>
        <v>#N/A</v>
      </c>
      <c r="I185" s="63" t="e">
        <f ca="1">VLOOKUP(N185,INDIRECT('1.CropDatabase'!$C$3),15,0)*R185</f>
        <v>#N/A</v>
      </c>
      <c r="J185" s="54" t="e">
        <f ca="1">B185+VLOOKUP(N185,INDIRECT('1.CropDatabase'!$C$3),12,0)</f>
        <v>#N/A</v>
      </c>
      <c r="K185" s="63" t="e">
        <f ca="1">B185+VLOOKUP(P185,INDIRECT('1.CropDatabase'!$C$3),12,0)+VLOOKUP(P185,INDIRECT('1.CropDatabase'!$C$3),13,0)</f>
        <v>#N/A</v>
      </c>
      <c r="L185" s="61" t="e">
        <f ca="1">VLOOKUP($N185,INDIRECT('1.CropDatabase'!$C$3),33,0)</f>
        <v>#N/A</v>
      </c>
      <c r="M185" s="33" t="e">
        <f ca="1">R185*VLOOKUP($N185,INDIRECT('1.CropDatabase'!$C$3),35,0)</f>
        <v>#N/A</v>
      </c>
      <c r="O185" s="73" t="s">
        <v>46</v>
      </c>
      <c r="Q185" s="73" t="s">
        <v>49</v>
      </c>
      <c r="S185" s="73" t="s">
        <v>47</v>
      </c>
      <c r="T185" s="74" t="e">
        <f t="shared" ca="1" si="4"/>
        <v>#N/A</v>
      </c>
      <c r="U185" s="75" t="s">
        <v>52</v>
      </c>
      <c r="V185" s="76" t="e">
        <f t="shared" ca="1" si="5"/>
        <v>#N/A</v>
      </c>
    </row>
    <row r="186" spans="1:22" x14ac:dyDescent="0.2">
      <c r="A186" s="2"/>
      <c r="B186" s="108"/>
      <c r="C186" s="53" t="e">
        <f ca="1">R186*VLOOKUP(N186,INDIRECT('1.CropDatabase'!$C$3),8,0)</f>
        <v>#N/A</v>
      </c>
      <c r="D186" s="54" t="e">
        <f ca="1">IF(VLOOKUP(N186,INDIRECT('1.CropDatabase'!$C$3),9,0)="DS","DS",R186*VLOOKUP(N186,INDIRECT('1.CropDatabase'!$C$3),9,0))</f>
        <v>#N/A</v>
      </c>
      <c r="E186" s="74" t="e">
        <f ca="1">B186+VLOOKUP(N186,INDIRECT('1.CropDatabase'!$C$3),6,0)</f>
        <v>#N/A</v>
      </c>
      <c r="F186" s="3"/>
      <c r="H186" s="63" t="e">
        <f ca="1">VLOOKUP(N186,INDIRECT('1.CropDatabase'!$C$3),16,0)*R186</f>
        <v>#N/A</v>
      </c>
      <c r="I186" s="63" t="e">
        <f ca="1">VLOOKUP(N186,INDIRECT('1.CropDatabase'!$C$3),15,0)*R186</f>
        <v>#N/A</v>
      </c>
      <c r="J186" s="54" t="e">
        <f ca="1">B186+VLOOKUP(N186,INDIRECT('1.CropDatabase'!$C$3),12,0)</f>
        <v>#N/A</v>
      </c>
      <c r="K186" s="63" t="e">
        <f ca="1">B186+VLOOKUP(P186,INDIRECT('1.CropDatabase'!$C$3),12,0)+VLOOKUP(P186,INDIRECT('1.CropDatabase'!$C$3),13,0)</f>
        <v>#N/A</v>
      </c>
      <c r="L186" s="61" t="e">
        <f ca="1">VLOOKUP($N186,INDIRECT('1.CropDatabase'!$C$3),33,0)</f>
        <v>#N/A</v>
      </c>
      <c r="M186" s="33" t="e">
        <f ca="1">R186*VLOOKUP($N186,INDIRECT('1.CropDatabase'!$C$3),35,0)</f>
        <v>#N/A</v>
      </c>
      <c r="O186" s="73" t="s">
        <v>46</v>
      </c>
      <c r="Q186" s="73" t="s">
        <v>49</v>
      </c>
      <c r="S186" s="73" t="s">
        <v>47</v>
      </c>
      <c r="T186" s="74" t="e">
        <f t="shared" ca="1" si="4"/>
        <v>#N/A</v>
      </c>
      <c r="U186" s="75" t="s">
        <v>52</v>
      </c>
      <c r="V186" s="76" t="e">
        <f t="shared" ca="1" si="5"/>
        <v>#N/A</v>
      </c>
    </row>
    <row r="187" spans="1:22" x14ac:dyDescent="0.2">
      <c r="A187" s="2"/>
      <c r="B187" s="108"/>
      <c r="C187" s="53" t="e">
        <f ca="1">R187*VLOOKUP(N187,INDIRECT('1.CropDatabase'!$C$3),8,0)</f>
        <v>#N/A</v>
      </c>
      <c r="D187" s="54" t="e">
        <f ca="1">IF(VLOOKUP(N187,INDIRECT('1.CropDatabase'!$C$3),9,0)="DS","DS",R187*VLOOKUP(N187,INDIRECT('1.CropDatabase'!$C$3),9,0))</f>
        <v>#N/A</v>
      </c>
      <c r="E187" s="74" t="e">
        <f ca="1">B187+VLOOKUP(N187,INDIRECT('1.CropDatabase'!$C$3),6,0)</f>
        <v>#N/A</v>
      </c>
      <c r="F187" s="3"/>
      <c r="H187" s="63" t="e">
        <f ca="1">VLOOKUP(N187,INDIRECT('1.CropDatabase'!$C$3),16,0)*R187</f>
        <v>#N/A</v>
      </c>
      <c r="I187" s="63" t="e">
        <f ca="1">VLOOKUP(N187,INDIRECT('1.CropDatabase'!$C$3),15,0)*R187</f>
        <v>#N/A</v>
      </c>
      <c r="J187" s="54" t="e">
        <f ca="1">B187+VLOOKUP(N187,INDIRECT('1.CropDatabase'!$C$3),12,0)</f>
        <v>#N/A</v>
      </c>
      <c r="K187" s="63" t="e">
        <f ca="1">B187+VLOOKUP(P187,INDIRECT('1.CropDatabase'!$C$3),12,0)+VLOOKUP(P187,INDIRECT('1.CropDatabase'!$C$3),13,0)</f>
        <v>#N/A</v>
      </c>
      <c r="L187" s="61" t="e">
        <f ca="1">VLOOKUP($N187,INDIRECT('1.CropDatabase'!$C$3),33,0)</f>
        <v>#N/A</v>
      </c>
      <c r="M187" s="33" t="e">
        <f ca="1">R187*VLOOKUP($N187,INDIRECT('1.CropDatabase'!$C$3),35,0)</f>
        <v>#N/A</v>
      </c>
      <c r="O187" s="73" t="s">
        <v>46</v>
      </c>
      <c r="Q187" s="73" t="s">
        <v>49</v>
      </c>
      <c r="S187" s="73" t="s">
        <v>47</v>
      </c>
      <c r="T187" s="74" t="e">
        <f t="shared" ca="1" si="4"/>
        <v>#N/A</v>
      </c>
      <c r="U187" s="75" t="s">
        <v>52</v>
      </c>
      <c r="V187" s="76" t="e">
        <f t="shared" ca="1" si="5"/>
        <v>#N/A</v>
      </c>
    </row>
    <row r="188" spans="1:22" x14ac:dyDescent="0.2">
      <c r="A188" s="2"/>
      <c r="B188" s="108"/>
      <c r="C188" s="53" t="e">
        <f ca="1">R188*VLOOKUP(N188,INDIRECT('1.CropDatabase'!$C$3),8,0)</f>
        <v>#N/A</v>
      </c>
      <c r="D188" s="54" t="e">
        <f ca="1">IF(VLOOKUP(N188,INDIRECT('1.CropDatabase'!$C$3),9,0)="DS","DS",R188*VLOOKUP(N188,INDIRECT('1.CropDatabase'!$C$3),9,0))</f>
        <v>#N/A</v>
      </c>
      <c r="E188" s="74" t="e">
        <f ca="1">B188+VLOOKUP(N188,INDIRECT('1.CropDatabase'!$C$3),6,0)</f>
        <v>#N/A</v>
      </c>
      <c r="F188" s="3"/>
      <c r="H188" s="63" t="e">
        <f ca="1">VLOOKUP(N188,INDIRECT('1.CropDatabase'!$C$3),16,0)*R188</f>
        <v>#N/A</v>
      </c>
      <c r="I188" s="63" t="e">
        <f ca="1">VLOOKUP(N188,INDIRECT('1.CropDatabase'!$C$3),15,0)*R188</f>
        <v>#N/A</v>
      </c>
      <c r="J188" s="54" t="e">
        <f ca="1">B188+VLOOKUP(N188,INDIRECT('1.CropDatabase'!$C$3),12,0)</f>
        <v>#N/A</v>
      </c>
      <c r="K188" s="63" t="e">
        <f ca="1">B188+VLOOKUP(P188,INDIRECT('1.CropDatabase'!$C$3),12,0)+VLOOKUP(P188,INDIRECT('1.CropDatabase'!$C$3),13,0)</f>
        <v>#N/A</v>
      </c>
      <c r="L188" s="61" t="e">
        <f ca="1">VLOOKUP($N188,INDIRECT('1.CropDatabase'!$C$3),33,0)</f>
        <v>#N/A</v>
      </c>
      <c r="M188" s="33" t="e">
        <f ca="1">R188*VLOOKUP($N188,INDIRECT('1.CropDatabase'!$C$3),35,0)</f>
        <v>#N/A</v>
      </c>
      <c r="O188" s="73" t="s">
        <v>46</v>
      </c>
      <c r="Q188" s="73" t="s">
        <v>49</v>
      </c>
      <c r="S188" s="73" t="s">
        <v>47</v>
      </c>
      <c r="T188" s="74" t="e">
        <f t="shared" ca="1" si="4"/>
        <v>#N/A</v>
      </c>
      <c r="U188" s="75" t="s">
        <v>52</v>
      </c>
      <c r="V188" s="76" t="e">
        <f t="shared" ca="1" si="5"/>
        <v>#N/A</v>
      </c>
    </row>
    <row r="189" spans="1:22" x14ac:dyDescent="0.2">
      <c r="A189" s="2"/>
      <c r="B189" s="108"/>
      <c r="C189" s="53" t="e">
        <f ca="1">R189*VLOOKUP(N189,INDIRECT('1.CropDatabase'!$C$3),8,0)</f>
        <v>#N/A</v>
      </c>
      <c r="D189" s="54" t="e">
        <f ca="1">IF(VLOOKUP(N189,INDIRECT('1.CropDatabase'!$C$3),9,0)="DS","DS",R189*VLOOKUP(N189,INDIRECT('1.CropDatabase'!$C$3),9,0))</f>
        <v>#N/A</v>
      </c>
      <c r="E189" s="74" t="e">
        <f ca="1">B189+VLOOKUP(N189,INDIRECT('1.CropDatabase'!$C$3),6,0)</f>
        <v>#N/A</v>
      </c>
      <c r="F189" s="3"/>
      <c r="H189" s="63" t="e">
        <f ca="1">VLOOKUP(N189,INDIRECT('1.CropDatabase'!$C$3),16,0)*R189</f>
        <v>#N/A</v>
      </c>
      <c r="I189" s="63" t="e">
        <f ca="1">VLOOKUP(N189,INDIRECT('1.CropDatabase'!$C$3),15,0)*R189</f>
        <v>#N/A</v>
      </c>
      <c r="J189" s="54" t="e">
        <f ca="1">B189+VLOOKUP(N189,INDIRECT('1.CropDatabase'!$C$3),12,0)</f>
        <v>#N/A</v>
      </c>
      <c r="K189" s="63" t="e">
        <f ca="1">B189+VLOOKUP(P189,INDIRECT('1.CropDatabase'!$C$3),12,0)+VLOOKUP(P189,INDIRECT('1.CropDatabase'!$C$3),13,0)</f>
        <v>#N/A</v>
      </c>
      <c r="L189" s="61" t="e">
        <f ca="1">VLOOKUP($N189,INDIRECT('1.CropDatabase'!$C$3),33,0)</f>
        <v>#N/A</v>
      </c>
      <c r="M189" s="33" t="e">
        <f ca="1">R189*VLOOKUP($N189,INDIRECT('1.CropDatabase'!$C$3),35,0)</f>
        <v>#N/A</v>
      </c>
      <c r="O189" s="73" t="s">
        <v>46</v>
      </c>
      <c r="Q189" s="73" t="s">
        <v>49</v>
      </c>
      <c r="S189" s="73" t="s">
        <v>47</v>
      </c>
      <c r="T189" s="74" t="e">
        <f t="shared" ca="1" si="4"/>
        <v>#N/A</v>
      </c>
      <c r="U189" s="75" t="s">
        <v>52</v>
      </c>
      <c r="V189" s="76" t="e">
        <f t="shared" ca="1" si="5"/>
        <v>#N/A</v>
      </c>
    </row>
    <row r="190" spans="1:22" x14ac:dyDescent="0.2">
      <c r="A190" s="2"/>
      <c r="B190" s="108"/>
      <c r="C190" s="53" t="e">
        <f ca="1">R190*VLOOKUP(N190,INDIRECT('1.CropDatabase'!$C$3),8,0)</f>
        <v>#N/A</v>
      </c>
      <c r="D190" s="54" t="e">
        <f ca="1">IF(VLOOKUP(N190,INDIRECT('1.CropDatabase'!$C$3),9,0)="DS","DS",R190*VLOOKUP(N190,INDIRECT('1.CropDatabase'!$C$3),9,0))</f>
        <v>#N/A</v>
      </c>
      <c r="E190" s="74" t="e">
        <f ca="1">B190+VLOOKUP(N190,INDIRECT('1.CropDatabase'!$C$3),6,0)</f>
        <v>#N/A</v>
      </c>
      <c r="F190" s="3"/>
      <c r="H190" s="63" t="e">
        <f ca="1">VLOOKUP(N190,INDIRECT('1.CropDatabase'!$C$3),16,0)*R190</f>
        <v>#N/A</v>
      </c>
      <c r="I190" s="63" t="e">
        <f ca="1">VLOOKUP(N190,INDIRECT('1.CropDatabase'!$C$3),15,0)*R190</f>
        <v>#N/A</v>
      </c>
      <c r="J190" s="54" t="e">
        <f ca="1">B190+VLOOKUP(N190,INDIRECT('1.CropDatabase'!$C$3),12,0)</f>
        <v>#N/A</v>
      </c>
      <c r="K190" s="63" t="e">
        <f ca="1">B190+VLOOKUP(P190,INDIRECT('1.CropDatabase'!$C$3),12,0)+VLOOKUP(P190,INDIRECT('1.CropDatabase'!$C$3),13,0)</f>
        <v>#N/A</v>
      </c>
      <c r="L190" s="61" t="e">
        <f ca="1">VLOOKUP($N190,INDIRECT('1.CropDatabase'!$C$3),33,0)</f>
        <v>#N/A</v>
      </c>
      <c r="M190" s="33" t="e">
        <f ca="1">R190*VLOOKUP($N190,INDIRECT('1.CropDatabase'!$C$3),35,0)</f>
        <v>#N/A</v>
      </c>
      <c r="O190" s="73" t="s">
        <v>46</v>
      </c>
      <c r="Q190" s="73" t="s">
        <v>49</v>
      </c>
      <c r="S190" s="73" t="s">
        <v>47</v>
      </c>
      <c r="T190" s="74" t="e">
        <f t="shared" ca="1" si="4"/>
        <v>#N/A</v>
      </c>
      <c r="U190" s="75" t="s">
        <v>52</v>
      </c>
      <c r="V190" s="76" t="e">
        <f t="shared" ca="1" si="5"/>
        <v>#N/A</v>
      </c>
    </row>
    <row r="191" spans="1:22" x14ac:dyDescent="0.2">
      <c r="A191" s="2"/>
      <c r="B191" s="108"/>
      <c r="C191" s="53" t="e">
        <f ca="1">R191*VLOOKUP(N191,INDIRECT('1.CropDatabase'!$C$3),8,0)</f>
        <v>#N/A</v>
      </c>
      <c r="D191" s="54" t="e">
        <f ca="1">IF(VLOOKUP(N191,INDIRECT('1.CropDatabase'!$C$3),9,0)="DS","DS",R191*VLOOKUP(N191,INDIRECT('1.CropDatabase'!$C$3),9,0))</f>
        <v>#N/A</v>
      </c>
      <c r="E191" s="74" t="e">
        <f ca="1">B191+VLOOKUP(N191,INDIRECT('1.CropDatabase'!$C$3),6,0)</f>
        <v>#N/A</v>
      </c>
      <c r="F191" s="3"/>
      <c r="H191" s="63" t="e">
        <f ca="1">VLOOKUP(N191,INDIRECT('1.CropDatabase'!$C$3),16,0)*R191</f>
        <v>#N/A</v>
      </c>
      <c r="I191" s="63" t="e">
        <f ca="1">VLOOKUP(N191,INDIRECT('1.CropDatabase'!$C$3),15,0)*R191</f>
        <v>#N/A</v>
      </c>
      <c r="J191" s="54" t="e">
        <f ca="1">B191+VLOOKUP(N191,INDIRECT('1.CropDatabase'!$C$3),12,0)</f>
        <v>#N/A</v>
      </c>
      <c r="K191" s="63" t="e">
        <f ca="1">B191+VLOOKUP(P191,INDIRECT('1.CropDatabase'!$C$3),12,0)+VLOOKUP(P191,INDIRECT('1.CropDatabase'!$C$3),13,0)</f>
        <v>#N/A</v>
      </c>
      <c r="L191" s="61" t="e">
        <f ca="1">VLOOKUP($N191,INDIRECT('1.CropDatabase'!$C$3),33,0)</f>
        <v>#N/A</v>
      </c>
      <c r="M191" s="33" t="e">
        <f ca="1">R191*VLOOKUP($N191,INDIRECT('1.CropDatabase'!$C$3),35,0)</f>
        <v>#N/A</v>
      </c>
      <c r="O191" s="73" t="s">
        <v>46</v>
      </c>
      <c r="Q191" s="73" t="s">
        <v>49</v>
      </c>
      <c r="S191" s="73" t="s">
        <v>47</v>
      </c>
      <c r="T191" s="74" t="e">
        <f t="shared" ca="1" si="4"/>
        <v>#N/A</v>
      </c>
      <c r="U191" s="75" t="s">
        <v>52</v>
      </c>
      <c r="V191" s="76" t="e">
        <f t="shared" ca="1" si="5"/>
        <v>#N/A</v>
      </c>
    </row>
    <row r="192" spans="1:22" x14ac:dyDescent="0.2">
      <c r="A192" s="2"/>
      <c r="B192" s="108"/>
      <c r="C192" s="53" t="e">
        <f ca="1">R192*VLOOKUP(N192,INDIRECT('1.CropDatabase'!$C$3),8,0)</f>
        <v>#N/A</v>
      </c>
      <c r="D192" s="54" t="e">
        <f ca="1">IF(VLOOKUP(N192,INDIRECT('1.CropDatabase'!$C$3),9,0)="DS","DS",R192*VLOOKUP(N192,INDIRECT('1.CropDatabase'!$C$3),9,0))</f>
        <v>#N/A</v>
      </c>
      <c r="E192" s="74" t="e">
        <f ca="1">B192+VLOOKUP(N192,INDIRECT('1.CropDatabase'!$C$3),6,0)</f>
        <v>#N/A</v>
      </c>
      <c r="F192" s="3"/>
      <c r="H192" s="63" t="e">
        <f ca="1">VLOOKUP(N192,INDIRECT('1.CropDatabase'!$C$3),16,0)*R192</f>
        <v>#N/A</v>
      </c>
      <c r="I192" s="63" t="e">
        <f ca="1">VLOOKUP(N192,INDIRECT('1.CropDatabase'!$C$3),15,0)*R192</f>
        <v>#N/A</v>
      </c>
      <c r="J192" s="54" t="e">
        <f ca="1">B192+VLOOKUP(N192,INDIRECT('1.CropDatabase'!$C$3),12,0)</f>
        <v>#N/A</v>
      </c>
      <c r="K192" s="63" t="e">
        <f ca="1">B192+VLOOKUP(P192,INDIRECT('1.CropDatabase'!$C$3),12,0)+VLOOKUP(P192,INDIRECT('1.CropDatabase'!$C$3),13,0)</f>
        <v>#N/A</v>
      </c>
      <c r="L192" s="61" t="e">
        <f ca="1">VLOOKUP($N192,INDIRECT('1.CropDatabase'!$C$3),33,0)</f>
        <v>#N/A</v>
      </c>
      <c r="M192" s="33" t="e">
        <f ca="1">R192*VLOOKUP($N192,INDIRECT('1.CropDatabase'!$C$3),35,0)</f>
        <v>#N/A</v>
      </c>
      <c r="O192" s="73" t="s">
        <v>46</v>
      </c>
      <c r="Q192" s="73" t="s">
        <v>49</v>
      </c>
      <c r="S192" s="73" t="s">
        <v>47</v>
      </c>
      <c r="T192" s="74" t="e">
        <f t="shared" ca="1" si="4"/>
        <v>#N/A</v>
      </c>
      <c r="U192" s="75" t="s">
        <v>52</v>
      </c>
      <c r="V192" s="76" t="e">
        <f t="shared" ca="1" si="5"/>
        <v>#N/A</v>
      </c>
    </row>
    <row r="193" spans="1:22" x14ac:dyDescent="0.2">
      <c r="A193" s="2"/>
      <c r="B193" s="108"/>
      <c r="C193" s="53" t="e">
        <f ca="1">R193*VLOOKUP(N193,INDIRECT('1.CropDatabase'!$C$3),8,0)</f>
        <v>#N/A</v>
      </c>
      <c r="D193" s="54" t="e">
        <f ca="1">IF(VLOOKUP(N193,INDIRECT('1.CropDatabase'!$C$3),9,0)="DS","DS",R193*VLOOKUP(N193,INDIRECT('1.CropDatabase'!$C$3),9,0))</f>
        <v>#N/A</v>
      </c>
      <c r="E193" s="74" t="e">
        <f ca="1">B193+VLOOKUP(N193,INDIRECT('1.CropDatabase'!$C$3),6,0)</f>
        <v>#N/A</v>
      </c>
      <c r="F193" s="3"/>
      <c r="H193" s="63" t="e">
        <f ca="1">VLOOKUP(N193,INDIRECT('1.CropDatabase'!$C$3),16,0)*R193</f>
        <v>#N/A</v>
      </c>
      <c r="I193" s="63" t="e">
        <f ca="1">VLOOKUP(N193,INDIRECT('1.CropDatabase'!$C$3),15,0)*R193</f>
        <v>#N/A</v>
      </c>
      <c r="J193" s="54" t="e">
        <f ca="1">B193+VLOOKUP(N193,INDIRECT('1.CropDatabase'!$C$3),12,0)</f>
        <v>#N/A</v>
      </c>
      <c r="K193" s="63" t="e">
        <f ca="1">B193+VLOOKUP(P193,INDIRECT('1.CropDatabase'!$C$3),12,0)+VLOOKUP(P193,INDIRECT('1.CropDatabase'!$C$3),13,0)</f>
        <v>#N/A</v>
      </c>
      <c r="L193" s="61" t="e">
        <f ca="1">VLOOKUP($N193,INDIRECT('1.CropDatabase'!$C$3),33,0)</f>
        <v>#N/A</v>
      </c>
      <c r="M193" s="33" t="e">
        <f ca="1">R193*VLOOKUP($N193,INDIRECT('1.CropDatabase'!$C$3),35,0)</f>
        <v>#N/A</v>
      </c>
      <c r="O193" s="73" t="s">
        <v>46</v>
      </c>
      <c r="Q193" s="73" t="s">
        <v>49</v>
      </c>
      <c r="S193" s="73" t="s">
        <v>47</v>
      </c>
      <c r="T193" s="74" t="e">
        <f t="shared" ca="1" si="4"/>
        <v>#N/A</v>
      </c>
      <c r="U193" s="75" t="s">
        <v>52</v>
      </c>
      <c r="V193" s="76" t="e">
        <f t="shared" ca="1" si="5"/>
        <v>#N/A</v>
      </c>
    </row>
    <row r="194" spans="1:22" x14ac:dyDescent="0.2">
      <c r="A194" s="2"/>
      <c r="B194" s="108"/>
      <c r="C194" s="53" t="e">
        <f ca="1">R194*VLOOKUP(N194,INDIRECT('1.CropDatabase'!$C$3),8,0)</f>
        <v>#N/A</v>
      </c>
      <c r="D194" s="54" t="e">
        <f ca="1">IF(VLOOKUP(N194,INDIRECT('1.CropDatabase'!$C$3),9,0)="DS","DS",R194*VLOOKUP(N194,INDIRECT('1.CropDatabase'!$C$3),9,0))</f>
        <v>#N/A</v>
      </c>
      <c r="E194" s="74" t="e">
        <f ca="1">B194+VLOOKUP(N194,INDIRECT('1.CropDatabase'!$C$3),6,0)</f>
        <v>#N/A</v>
      </c>
      <c r="F194" s="3"/>
      <c r="H194" s="63" t="e">
        <f ca="1">VLOOKUP(N194,INDIRECT('1.CropDatabase'!$C$3),16,0)*R194</f>
        <v>#N/A</v>
      </c>
      <c r="I194" s="63" t="e">
        <f ca="1">VLOOKUP(N194,INDIRECT('1.CropDatabase'!$C$3),15,0)*R194</f>
        <v>#N/A</v>
      </c>
      <c r="J194" s="54" t="e">
        <f ca="1">B194+VLOOKUP(N194,INDIRECT('1.CropDatabase'!$C$3),12,0)</f>
        <v>#N/A</v>
      </c>
      <c r="K194" s="63" t="e">
        <f ca="1">B194+VLOOKUP(P194,INDIRECT('1.CropDatabase'!$C$3),12,0)+VLOOKUP(P194,INDIRECT('1.CropDatabase'!$C$3),13,0)</f>
        <v>#N/A</v>
      </c>
      <c r="L194" s="61" t="e">
        <f ca="1">VLOOKUP($N194,INDIRECT('1.CropDatabase'!$C$3),33,0)</f>
        <v>#N/A</v>
      </c>
      <c r="M194" s="33" t="e">
        <f ca="1">R194*VLOOKUP($N194,INDIRECT('1.CropDatabase'!$C$3),35,0)</f>
        <v>#N/A</v>
      </c>
      <c r="O194" s="73" t="s">
        <v>46</v>
      </c>
      <c r="Q194" s="73" t="s">
        <v>49</v>
      </c>
      <c r="S194" s="73" t="s">
        <v>47</v>
      </c>
      <c r="T194" s="74" t="e">
        <f t="shared" ca="1" si="4"/>
        <v>#N/A</v>
      </c>
      <c r="U194" s="75" t="s">
        <v>52</v>
      </c>
      <c r="V194" s="76" t="e">
        <f t="shared" ca="1" si="5"/>
        <v>#N/A</v>
      </c>
    </row>
    <row r="195" spans="1:22" x14ac:dyDescent="0.2">
      <c r="A195" s="2"/>
      <c r="B195" s="108"/>
      <c r="C195" s="53" t="e">
        <f ca="1">R195*VLOOKUP(N195,INDIRECT('1.CropDatabase'!$C$3),8,0)</f>
        <v>#N/A</v>
      </c>
      <c r="D195" s="54" t="e">
        <f ca="1">IF(VLOOKUP(N195,INDIRECT('1.CropDatabase'!$C$3),9,0)="DS","DS",R195*VLOOKUP(N195,INDIRECT('1.CropDatabase'!$C$3),9,0))</f>
        <v>#N/A</v>
      </c>
      <c r="E195" s="74" t="e">
        <f ca="1">B195+VLOOKUP(N195,INDIRECT('1.CropDatabase'!$C$3),6,0)</f>
        <v>#N/A</v>
      </c>
      <c r="F195" s="3"/>
      <c r="H195" s="63" t="e">
        <f ca="1">VLOOKUP(N195,INDIRECT('1.CropDatabase'!$C$3),16,0)*R195</f>
        <v>#N/A</v>
      </c>
      <c r="I195" s="63" t="e">
        <f ca="1">VLOOKUP(N195,INDIRECT('1.CropDatabase'!$C$3),15,0)*R195</f>
        <v>#N/A</v>
      </c>
      <c r="J195" s="54" t="e">
        <f ca="1">B195+VLOOKUP(N195,INDIRECT('1.CropDatabase'!$C$3),12,0)</f>
        <v>#N/A</v>
      </c>
      <c r="K195" s="63" t="e">
        <f ca="1">B195+VLOOKUP(P195,INDIRECT('1.CropDatabase'!$C$3),12,0)+VLOOKUP(P195,INDIRECT('1.CropDatabase'!$C$3),13,0)</f>
        <v>#N/A</v>
      </c>
      <c r="L195" s="61" t="e">
        <f ca="1">VLOOKUP($N195,INDIRECT('1.CropDatabase'!$C$3),33,0)</f>
        <v>#N/A</v>
      </c>
      <c r="M195" s="33" t="e">
        <f ca="1">R195*VLOOKUP($N195,INDIRECT('1.CropDatabase'!$C$3),35,0)</f>
        <v>#N/A</v>
      </c>
      <c r="O195" s="73" t="s">
        <v>46</v>
      </c>
      <c r="Q195" s="73" t="s">
        <v>49</v>
      </c>
      <c r="S195" s="73" t="s">
        <v>47</v>
      </c>
      <c r="T195" s="74" t="e">
        <f t="shared" ca="1" si="4"/>
        <v>#N/A</v>
      </c>
      <c r="U195" s="75" t="s">
        <v>52</v>
      </c>
      <c r="V195" s="76" t="e">
        <f t="shared" ca="1" si="5"/>
        <v>#N/A</v>
      </c>
    </row>
    <row r="196" spans="1:22" x14ac:dyDescent="0.2">
      <c r="A196" s="2"/>
      <c r="B196" s="108"/>
      <c r="C196" s="53" t="e">
        <f ca="1">R196*VLOOKUP(N196,INDIRECT('1.CropDatabase'!$C$3),8,0)</f>
        <v>#N/A</v>
      </c>
      <c r="D196" s="54" t="e">
        <f ca="1">IF(VLOOKUP(N196,INDIRECT('1.CropDatabase'!$C$3),9,0)="DS","DS",R196*VLOOKUP(N196,INDIRECT('1.CropDatabase'!$C$3),9,0))</f>
        <v>#N/A</v>
      </c>
      <c r="E196" s="74" t="e">
        <f ca="1">B196+VLOOKUP(N196,INDIRECT('1.CropDatabase'!$C$3),6,0)</f>
        <v>#N/A</v>
      </c>
      <c r="F196" s="3"/>
      <c r="H196" s="63" t="e">
        <f ca="1">VLOOKUP(N196,INDIRECT('1.CropDatabase'!$C$3),16,0)*R196</f>
        <v>#N/A</v>
      </c>
      <c r="I196" s="63" t="e">
        <f ca="1">VLOOKUP(N196,INDIRECT('1.CropDatabase'!$C$3),15,0)*R196</f>
        <v>#N/A</v>
      </c>
      <c r="J196" s="54" t="e">
        <f ca="1">B196+VLOOKUP(N196,INDIRECT('1.CropDatabase'!$C$3),12,0)</f>
        <v>#N/A</v>
      </c>
      <c r="K196" s="63" t="e">
        <f ca="1">B196+VLOOKUP(P196,INDIRECT('1.CropDatabase'!$C$3),12,0)+VLOOKUP(P196,INDIRECT('1.CropDatabase'!$C$3),13,0)</f>
        <v>#N/A</v>
      </c>
      <c r="L196" s="61" t="e">
        <f ca="1">VLOOKUP($N196,INDIRECT('1.CropDatabase'!$C$3),33,0)</f>
        <v>#N/A</v>
      </c>
      <c r="M196" s="33" t="e">
        <f ca="1">R196*VLOOKUP($N196,INDIRECT('1.CropDatabase'!$C$3),35,0)</f>
        <v>#N/A</v>
      </c>
      <c r="O196" s="73" t="s">
        <v>46</v>
      </c>
      <c r="Q196" s="73" t="s">
        <v>49</v>
      </c>
      <c r="S196" s="73" t="s">
        <v>47</v>
      </c>
      <c r="T196" s="74" t="e">
        <f t="shared" ca="1" si="4"/>
        <v>#N/A</v>
      </c>
      <c r="U196" s="75" t="s">
        <v>52</v>
      </c>
      <c r="V196" s="76" t="e">
        <f t="shared" ca="1" si="5"/>
        <v>#N/A</v>
      </c>
    </row>
    <row r="197" spans="1:22" x14ac:dyDescent="0.2">
      <c r="A197" s="2"/>
      <c r="B197" s="108"/>
      <c r="C197" s="53" t="e">
        <f ca="1">R197*VLOOKUP(N197,INDIRECT('1.CropDatabase'!$C$3),8,0)</f>
        <v>#N/A</v>
      </c>
      <c r="D197" s="54" t="e">
        <f ca="1">IF(VLOOKUP(N197,INDIRECT('1.CropDatabase'!$C$3),9,0)="DS","DS",R197*VLOOKUP(N197,INDIRECT('1.CropDatabase'!$C$3),9,0))</f>
        <v>#N/A</v>
      </c>
      <c r="E197" s="74" t="e">
        <f ca="1">B197+VLOOKUP(N197,INDIRECT('1.CropDatabase'!$C$3),6,0)</f>
        <v>#N/A</v>
      </c>
      <c r="F197" s="3"/>
      <c r="H197" s="63" t="e">
        <f ca="1">VLOOKUP(N197,INDIRECT('1.CropDatabase'!$C$3),16,0)*R197</f>
        <v>#N/A</v>
      </c>
      <c r="I197" s="63" t="e">
        <f ca="1">VLOOKUP(N197,INDIRECT('1.CropDatabase'!$C$3),15,0)*R197</f>
        <v>#N/A</v>
      </c>
      <c r="J197" s="54" t="e">
        <f ca="1">B197+VLOOKUP(N197,INDIRECT('1.CropDatabase'!$C$3),12,0)</f>
        <v>#N/A</v>
      </c>
      <c r="K197" s="63" t="e">
        <f ca="1">B197+VLOOKUP(P197,INDIRECT('1.CropDatabase'!$C$3),12,0)+VLOOKUP(P197,INDIRECT('1.CropDatabase'!$C$3),13,0)</f>
        <v>#N/A</v>
      </c>
      <c r="L197" s="61" t="e">
        <f ca="1">VLOOKUP($N197,INDIRECT('1.CropDatabase'!$C$3),33,0)</f>
        <v>#N/A</v>
      </c>
      <c r="M197" s="33" t="e">
        <f ca="1">R197*VLOOKUP($N197,INDIRECT('1.CropDatabase'!$C$3),35,0)</f>
        <v>#N/A</v>
      </c>
      <c r="O197" s="73" t="s">
        <v>46</v>
      </c>
      <c r="Q197" s="73" t="s">
        <v>49</v>
      </c>
      <c r="S197" s="73" t="s">
        <v>47</v>
      </c>
      <c r="T197" s="74" t="e">
        <f t="shared" ca="1" si="4"/>
        <v>#N/A</v>
      </c>
      <c r="U197" s="75" t="s">
        <v>52</v>
      </c>
      <c r="V197" s="76" t="e">
        <f t="shared" ca="1" si="5"/>
        <v>#N/A</v>
      </c>
    </row>
    <row r="198" spans="1:22" x14ac:dyDescent="0.2">
      <c r="A198" s="2"/>
      <c r="B198" s="108"/>
      <c r="C198" s="53" t="e">
        <f ca="1">R198*VLOOKUP(N198,INDIRECT('1.CropDatabase'!$C$3),8,0)</f>
        <v>#N/A</v>
      </c>
      <c r="D198" s="54" t="e">
        <f ca="1">IF(VLOOKUP(N198,INDIRECT('1.CropDatabase'!$C$3),9,0)="DS","DS",R198*VLOOKUP(N198,INDIRECT('1.CropDatabase'!$C$3),9,0))</f>
        <v>#N/A</v>
      </c>
      <c r="E198" s="74" t="e">
        <f ca="1">B198+VLOOKUP(N198,INDIRECT('1.CropDatabase'!$C$3),6,0)</f>
        <v>#N/A</v>
      </c>
      <c r="F198" s="3"/>
      <c r="H198" s="63" t="e">
        <f ca="1">VLOOKUP(N198,INDIRECT('1.CropDatabase'!$C$3),16,0)*R198</f>
        <v>#N/A</v>
      </c>
      <c r="I198" s="63" t="e">
        <f ca="1">VLOOKUP(N198,INDIRECT('1.CropDatabase'!$C$3),15,0)*R198</f>
        <v>#N/A</v>
      </c>
      <c r="J198" s="54" t="e">
        <f ca="1">B198+VLOOKUP(N198,INDIRECT('1.CropDatabase'!$C$3),12,0)</f>
        <v>#N/A</v>
      </c>
      <c r="K198" s="63" t="e">
        <f ca="1">B198+VLOOKUP(P198,INDIRECT('1.CropDatabase'!$C$3),12,0)+VLOOKUP(P198,INDIRECT('1.CropDatabase'!$C$3),13,0)</f>
        <v>#N/A</v>
      </c>
      <c r="L198" s="61" t="e">
        <f ca="1">VLOOKUP($N198,INDIRECT('1.CropDatabase'!$C$3),33,0)</f>
        <v>#N/A</v>
      </c>
      <c r="M198" s="33" t="e">
        <f ca="1">R198*VLOOKUP($N198,INDIRECT('1.CropDatabase'!$C$3),35,0)</f>
        <v>#N/A</v>
      </c>
      <c r="O198" s="73" t="s">
        <v>46</v>
      </c>
      <c r="Q198" s="73" t="s">
        <v>49</v>
      </c>
      <c r="S198" s="73" t="s">
        <v>47</v>
      </c>
      <c r="T198" s="74" t="e">
        <f t="shared" ca="1" si="4"/>
        <v>#N/A</v>
      </c>
      <c r="U198" s="75" t="s">
        <v>52</v>
      </c>
      <c r="V198" s="76" t="e">
        <f t="shared" ca="1" si="5"/>
        <v>#N/A</v>
      </c>
    </row>
    <row r="199" spans="1:22" x14ac:dyDescent="0.2">
      <c r="A199" s="2"/>
      <c r="B199" s="108"/>
      <c r="C199" s="53" t="e">
        <f ca="1">R199*VLOOKUP(N199,INDIRECT('1.CropDatabase'!$C$3),8,0)</f>
        <v>#N/A</v>
      </c>
      <c r="D199" s="54" t="e">
        <f ca="1">IF(VLOOKUP(N199,INDIRECT('1.CropDatabase'!$C$3),9,0)="DS","DS",R199*VLOOKUP(N199,INDIRECT('1.CropDatabase'!$C$3),9,0))</f>
        <v>#N/A</v>
      </c>
      <c r="E199" s="74" t="e">
        <f ca="1">B199+VLOOKUP(N199,INDIRECT('1.CropDatabase'!$C$3),6,0)</f>
        <v>#N/A</v>
      </c>
      <c r="F199" s="3"/>
      <c r="H199" s="63" t="e">
        <f ca="1">VLOOKUP(N199,INDIRECT('1.CropDatabase'!$C$3),16,0)*R199</f>
        <v>#N/A</v>
      </c>
      <c r="I199" s="63" t="e">
        <f ca="1">VLOOKUP(N199,INDIRECT('1.CropDatabase'!$C$3),15,0)*R199</f>
        <v>#N/A</v>
      </c>
      <c r="J199" s="54" t="e">
        <f ca="1">B199+VLOOKUP(N199,INDIRECT('1.CropDatabase'!$C$3),12,0)</f>
        <v>#N/A</v>
      </c>
      <c r="K199" s="63" t="e">
        <f ca="1">B199+VLOOKUP(P199,INDIRECT('1.CropDatabase'!$C$3),12,0)+VLOOKUP(P199,INDIRECT('1.CropDatabase'!$C$3),13,0)</f>
        <v>#N/A</v>
      </c>
      <c r="L199" s="61" t="e">
        <f ca="1">VLOOKUP($N199,INDIRECT('1.CropDatabase'!$C$3),33,0)</f>
        <v>#N/A</v>
      </c>
      <c r="M199" s="33" t="e">
        <f ca="1">R199*VLOOKUP($N199,INDIRECT('1.CropDatabase'!$C$3),35,0)</f>
        <v>#N/A</v>
      </c>
      <c r="O199" s="73" t="s">
        <v>46</v>
      </c>
      <c r="Q199" s="73" t="s">
        <v>49</v>
      </c>
      <c r="S199" s="73" t="s">
        <v>47</v>
      </c>
      <c r="T199" s="74" t="e">
        <f t="shared" ref="T199:T262" ca="1" si="6">E199</f>
        <v>#N/A</v>
      </c>
      <c r="U199" s="75" t="s">
        <v>52</v>
      </c>
      <c r="V199" s="76" t="e">
        <f t="shared" ref="V199:V262" ca="1" si="7">K199</f>
        <v>#N/A</v>
      </c>
    </row>
    <row r="200" spans="1:22" x14ac:dyDescent="0.2">
      <c r="A200" s="2"/>
      <c r="B200" s="108"/>
      <c r="C200" s="53" t="e">
        <f ca="1">R200*VLOOKUP(N200,INDIRECT('1.CropDatabase'!$C$3),8,0)</f>
        <v>#N/A</v>
      </c>
      <c r="D200" s="54" t="e">
        <f ca="1">IF(VLOOKUP(N200,INDIRECT('1.CropDatabase'!$C$3),9,0)="DS","DS",R200*VLOOKUP(N200,INDIRECT('1.CropDatabase'!$C$3),9,0))</f>
        <v>#N/A</v>
      </c>
      <c r="E200" s="74" t="e">
        <f ca="1">B200+VLOOKUP(N200,INDIRECT('1.CropDatabase'!$C$3),6,0)</f>
        <v>#N/A</v>
      </c>
      <c r="F200" s="3"/>
      <c r="H200" s="63" t="e">
        <f ca="1">VLOOKUP(N200,INDIRECT('1.CropDatabase'!$C$3),16,0)*R200</f>
        <v>#N/A</v>
      </c>
      <c r="I200" s="63" t="e">
        <f ca="1">VLOOKUP(N200,INDIRECT('1.CropDatabase'!$C$3),15,0)*R200</f>
        <v>#N/A</v>
      </c>
      <c r="J200" s="54" t="e">
        <f ca="1">B200+VLOOKUP(N200,INDIRECT('1.CropDatabase'!$C$3),12,0)</f>
        <v>#N/A</v>
      </c>
      <c r="K200" s="63" t="e">
        <f ca="1">B200+VLOOKUP(P200,INDIRECT('1.CropDatabase'!$C$3),12,0)+VLOOKUP(P200,INDIRECT('1.CropDatabase'!$C$3),13,0)</f>
        <v>#N/A</v>
      </c>
      <c r="L200" s="61" t="e">
        <f ca="1">VLOOKUP($N200,INDIRECT('1.CropDatabase'!$C$3),33,0)</f>
        <v>#N/A</v>
      </c>
      <c r="M200" s="33" t="e">
        <f ca="1">R200*VLOOKUP($N200,INDIRECT('1.CropDatabase'!$C$3),35,0)</f>
        <v>#N/A</v>
      </c>
      <c r="O200" s="73" t="s">
        <v>46</v>
      </c>
      <c r="Q200" s="73" t="s">
        <v>49</v>
      </c>
      <c r="S200" s="73" t="s">
        <v>47</v>
      </c>
      <c r="T200" s="74" t="e">
        <f t="shared" ca="1" si="6"/>
        <v>#N/A</v>
      </c>
      <c r="U200" s="75" t="s">
        <v>52</v>
      </c>
      <c r="V200" s="76" t="e">
        <f t="shared" ca="1" si="7"/>
        <v>#N/A</v>
      </c>
    </row>
    <row r="201" spans="1:22" x14ac:dyDescent="0.2">
      <c r="A201" s="2"/>
      <c r="B201" s="108"/>
      <c r="C201" s="53" t="e">
        <f ca="1">R201*VLOOKUP(N201,INDIRECT('1.CropDatabase'!$C$3),8,0)</f>
        <v>#N/A</v>
      </c>
      <c r="D201" s="54" t="e">
        <f ca="1">IF(VLOOKUP(N201,INDIRECT('1.CropDatabase'!$C$3),9,0)="DS","DS",R201*VLOOKUP(N201,INDIRECT('1.CropDatabase'!$C$3),9,0))</f>
        <v>#N/A</v>
      </c>
      <c r="E201" s="74" t="e">
        <f ca="1">B201+VLOOKUP(N201,INDIRECT('1.CropDatabase'!$C$3),6,0)</f>
        <v>#N/A</v>
      </c>
      <c r="F201" s="3"/>
      <c r="H201" s="63" t="e">
        <f ca="1">VLOOKUP(N201,INDIRECT('1.CropDatabase'!$C$3),16,0)*R201</f>
        <v>#N/A</v>
      </c>
      <c r="I201" s="63" t="e">
        <f ca="1">VLOOKUP(N201,INDIRECT('1.CropDatabase'!$C$3),15,0)*R201</f>
        <v>#N/A</v>
      </c>
      <c r="J201" s="54" t="e">
        <f ca="1">B201+VLOOKUP(N201,INDIRECT('1.CropDatabase'!$C$3),12,0)</f>
        <v>#N/A</v>
      </c>
      <c r="K201" s="63" t="e">
        <f ca="1">B201+VLOOKUP(P201,INDIRECT('1.CropDatabase'!$C$3),12,0)+VLOOKUP(P201,INDIRECT('1.CropDatabase'!$C$3),13,0)</f>
        <v>#N/A</v>
      </c>
      <c r="L201" s="61" t="e">
        <f ca="1">VLOOKUP($N201,INDIRECT('1.CropDatabase'!$C$3),33,0)</f>
        <v>#N/A</v>
      </c>
      <c r="M201" s="33" t="e">
        <f ca="1">R201*VLOOKUP($N201,INDIRECT('1.CropDatabase'!$C$3),35,0)</f>
        <v>#N/A</v>
      </c>
      <c r="O201" s="73" t="s">
        <v>46</v>
      </c>
      <c r="Q201" s="73" t="s">
        <v>49</v>
      </c>
      <c r="S201" s="73" t="s">
        <v>47</v>
      </c>
      <c r="T201" s="74" t="e">
        <f t="shared" ca="1" si="6"/>
        <v>#N/A</v>
      </c>
      <c r="U201" s="75" t="s">
        <v>52</v>
      </c>
      <c r="V201" s="76" t="e">
        <f t="shared" ca="1" si="7"/>
        <v>#N/A</v>
      </c>
    </row>
    <row r="202" spans="1:22" x14ac:dyDescent="0.2">
      <c r="A202" s="2"/>
      <c r="B202" s="108"/>
      <c r="C202" s="53" t="e">
        <f ca="1">R202*VLOOKUP(N202,INDIRECT('1.CropDatabase'!$C$3),8,0)</f>
        <v>#N/A</v>
      </c>
      <c r="D202" s="54" t="e">
        <f ca="1">IF(VLOOKUP(N202,INDIRECT('1.CropDatabase'!$C$3),9,0)="DS","DS",R202*VLOOKUP(N202,INDIRECT('1.CropDatabase'!$C$3),9,0))</f>
        <v>#N/A</v>
      </c>
      <c r="E202" s="74" t="e">
        <f ca="1">B202+VLOOKUP(N202,INDIRECT('1.CropDatabase'!$C$3),6,0)</f>
        <v>#N/A</v>
      </c>
      <c r="F202" s="3"/>
      <c r="H202" s="63" t="e">
        <f ca="1">VLOOKUP(N202,INDIRECT('1.CropDatabase'!$C$3),16,0)*R202</f>
        <v>#N/A</v>
      </c>
      <c r="I202" s="63" t="e">
        <f ca="1">VLOOKUP(N202,INDIRECT('1.CropDatabase'!$C$3),15,0)*R202</f>
        <v>#N/A</v>
      </c>
      <c r="J202" s="54" t="e">
        <f ca="1">B202+VLOOKUP(N202,INDIRECT('1.CropDatabase'!$C$3),12,0)</f>
        <v>#N/A</v>
      </c>
      <c r="K202" s="63" t="e">
        <f ca="1">B202+VLOOKUP(P202,INDIRECT('1.CropDatabase'!$C$3),12,0)+VLOOKUP(P202,INDIRECT('1.CropDatabase'!$C$3),13,0)</f>
        <v>#N/A</v>
      </c>
      <c r="L202" s="61" t="e">
        <f ca="1">VLOOKUP($N202,INDIRECT('1.CropDatabase'!$C$3),33,0)</f>
        <v>#N/A</v>
      </c>
      <c r="M202" s="33" t="e">
        <f ca="1">R202*VLOOKUP($N202,INDIRECT('1.CropDatabase'!$C$3),35,0)</f>
        <v>#N/A</v>
      </c>
      <c r="O202" s="73" t="s">
        <v>46</v>
      </c>
      <c r="Q202" s="73" t="s">
        <v>49</v>
      </c>
      <c r="S202" s="73" t="s">
        <v>47</v>
      </c>
      <c r="T202" s="74" t="e">
        <f t="shared" ca="1" si="6"/>
        <v>#N/A</v>
      </c>
      <c r="U202" s="75" t="s">
        <v>52</v>
      </c>
      <c r="V202" s="76" t="e">
        <f t="shared" ca="1" si="7"/>
        <v>#N/A</v>
      </c>
    </row>
    <row r="203" spans="1:22" x14ac:dyDescent="0.2">
      <c r="A203" s="2"/>
      <c r="B203" s="108"/>
      <c r="C203" s="53" t="e">
        <f ca="1">R203*VLOOKUP(N203,INDIRECT('1.CropDatabase'!$C$3),8,0)</f>
        <v>#N/A</v>
      </c>
      <c r="D203" s="54" t="e">
        <f ca="1">IF(VLOOKUP(N203,INDIRECT('1.CropDatabase'!$C$3),9,0)="DS","DS",R203*VLOOKUP(N203,INDIRECT('1.CropDatabase'!$C$3),9,0))</f>
        <v>#N/A</v>
      </c>
      <c r="E203" s="74" t="e">
        <f ca="1">B203+VLOOKUP(N203,INDIRECT('1.CropDatabase'!$C$3),6,0)</f>
        <v>#N/A</v>
      </c>
      <c r="F203" s="3"/>
      <c r="H203" s="63" t="e">
        <f ca="1">VLOOKUP(N203,INDIRECT('1.CropDatabase'!$C$3),16,0)*R203</f>
        <v>#N/A</v>
      </c>
      <c r="I203" s="63" t="e">
        <f ca="1">VLOOKUP(N203,INDIRECT('1.CropDatabase'!$C$3),15,0)*R203</f>
        <v>#N/A</v>
      </c>
      <c r="J203" s="54" t="e">
        <f ca="1">B203+VLOOKUP(N203,INDIRECT('1.CropDatabase'!$C$3),12,0)</f>
        <v>#N/A</v>
      </c>
      <c r="K203" s="63" t="e">
        <f ca="1">B203+VLOOKUP(P203,INDIRECT('1.CropDatabase'!$C$3),12,0)+VLOOKUP(P203,INDIRECT('1.CropDatabase'!$C$3),13,0)</f>
        <v>#N/A</v>
      </c>
      <c r="L203" s="61" t="e">
        <f ca="1">VLOOKUP($N203,INDIRECT('1.CropDatabase'!$C$3),33,0)</f>
        <v>#N/A</v>
      </c>
      <c r="M203" s="33" t="e">
        <f ca="1">R203*VLOOKUP($N203,INDIRECT('1.CropDatabase'!$C$3),35,0)</f>
        <v>#N/A</v>
      </c>
      <c r="O203" s="73" t="s">
        <v>46</v>
      </c>
      <c r="Q203" s="73" t="s">
        <v>49</v>
      </c>
      <c r="S203" s="73" t="s">
        <v>47</v>
      </c>
      <c r="T203" s="74" t="e">
        <f t="shared" ca="1" si="6"/>
        <v>#N/A</v>
      </c>
      <c r="U203" s="75" t="s">
        <v>52</v>
      </c>
      <c r="V203" s="76" t="e">
        <f t="shared" ca="1" si="7"/>
        <v>#N/A</v>
      </c>
    </row>
    <row r="204" spans="1:22" x14ac:dyDescent="0.2">
      <c r="A204" s="2"/>
      <c r="B204" s="108"/>
      <c r="C204" s="53" t="e">
        <f ca="1">R204*VLOOKUP(N204,INDIRECT('1.CropDatabase'!$C$3),8,0)</f>
        <v>#N/A</v>
      </c>
      <c r="D204" s="54" t="e">
        <f ca="1">IF(VLOOKUP(N204,INDIRECT('1.CropDatabase'!$C$3),9,0)="DS","DS",R204*VLOOKUP(N204,INDIRECT('1.CropDatabase'!$C$3),9,0))</f>
        <v>#N/A</v>
      </c>
      <c r="E204" s="74" t="e">
        <f ca="1">B204+VLOOKUP(N204,INDIRECT('1.CropDatabase'!$C$3),6,0)</f>
        <v>#N/A</v>
      </c>
      <c r="F204" s="3"/>
      <c r="H204" s="63" t="e">
        <f ca="1">VLOOKUP(N204,INDIRECT('1.CropDatabase'!$C$3),16,0)*R204</f>
        <v>#N/A</v>
      </c>
      <c r="I204" s="63" t="e">
        <f ca="1">VLOOKUP(N204,INDIRECT('1.CropDatabase'!$C$3),15,0)*R204</f>
        <v>#N/A</v>
      </c>
      <c r="J204" s="54" t="e">
        <f ca="1">B204+VLOOKUP(N204,INDIRECT('1.CropDatabase'!$C$3),12,0)</f>
        <v>#N/A</v>
      </c>
      <c r="K204" s="63" t="e">
        <f ca="1">B204+VLOOKUP(P204,INDIRECT('1.CropDatabase'!$C$3),12,0)+VLOOKUP(P204,INDIRECT('1.CropDatabase'!$C$3),13,0)</f>
        <v>#N/A</v>
      </c>
      <c r="L204" s="61" t="e">
        <f ca="1">VLOOKUP($N204,INDIRECT('1.CropDatabase'!$C$3),33,0)</f>
        <v>#N/A</v>
      </c>
      <c r="M204" s="33" t="e">
        <f ca="1">R204*VLOOKUP($N204,INDIRECT('1.CropDatabase'!$C$3),35,0)</f>
        <v>#N/A</v>
      </c>
      <c r="O204" s="73" t="s">
        <v>46</v>
      </c>
      <c r="Q204" s="73" t="s">
        <v>49</v>
      </c>
      <c r="S204" s="73" t="s">
        <v>47</v>
      </c>
      <c r="T204" s="74" t="e">
        <f t="shared" ca="1" si="6"/>
        <v>#N/A</v>
      </c>
      <c r="U204" s="75" t="s">
        <v>52</v>
      </c>
      <c r="V204" s="76" t="e">
        <f t="shared" ca="1" si="7"/>
        <v>#N/A</v>
      </c>
    </row>
    <row r="205" spans="1:22" x14ac:dyDescent="0.2">
      <c r="A205" s="2"/>
      <c r="B205" s="108"/>
      <c r="C205" s="53" t="e">
        <f ca="1">R205*VLOOKUP(N205,INDIRECT('1.CropDatabase'!$C$3),8,0)</f>
        <v>#N/A</v>
      </c>
      <c r="D205" s="54" t="e">
        <f ca="1">IF(VLOOKUP(N205,INDIRECT('1.CropDatabase'!$C$3),9,0)="DS","DS",R205*VLOOKUP(N205,INDIRECT('1.CropDatabase'!$C$3),9,0))</f>
        <v>#N/A</v>
      </c>
      <c r="E205" s="74" t="e">
        <f ca="1">B205+VLOOKUP(N205,INDIRECT('1.CropDatabase'!$C$3),6,0)</f>
        <v>#N/A</v>
      </c>
      <c r="F205" s="3"/>
      <c r="H205" s="63" t="e">
        <f ca="1">VLOOKUP(N205,INDIRECT('1.CropDatabase'!$C$3),16,0)*R205</f>
        <v>#N/A</v>
      </c>
      <c r="I205" s="63" t="e">
        <f ca="1">VLOOKUP(N205,INDIRECT('1.CropDatabase'!$C$3),15,0)*R205</f>
        <v>#N/A</v>
      </c>
      <c r="J205" s="54" t="e">
        <f ca="1">B205+VLOOKUP(N205,INDIRECT('1.CropDatabase'!$C$3),12,0)</f>
        <v>#N/A</v>
      </c>
      <c r="K205" s="63" t="e">
        <f ca="1">B205+VLOOKUP(P205,INDIRECT('1.CropDatabase'!$C$3),12,0)+VLOOKUP(P205,INDIRECT('1.CropDatabase'!$C$3),13,0)</f>
        <v>#N/A</v>
      </c>
      <c r="L205" s="61" t="e">
        <f ca="1">VLOOKUP($N205,INDIRECT('1.CropDatabase'!$C$3),33,0)</f>
        <v>#N/A</v>
      </c>
      <c r="M205" s="33" t="e">
        <f ca="1">R205*VLOOKUP($N205,INDIRECT('1.CropDatabase'!$C$3),35,0)</f>
        <v>#N/A</v>
      </c>
      <c r="O205" s="73" t="s">
        <v>46</v>
      </c>
      <c r="Q205" s="73" t="s">
        <v>49</v>
      </c>
      <c r="S205" s="73" t="s">
        <v>47</v>
      </c>
      <c r="T205" s="74" t="e">
        <f t="shared" ca="1" si="6"/>
        <v>#N/A</v>
      </c>
      <c r="U205" s="75" t="s">
        <v>52</v>
      </c>
      <c r="V205" s="76" t="e">
        <f t="shared" ca="1" si="7"/>
        <v>#N/A</v>
      </c>
    </row>
    <row r="206" spans="1:22" x14ac:dyDescent="0.2">
      <c r="A206" s="2"/>
      <c r="B206" s="108"/>
      <c r="C206" s="53" t="e">
        <f ca="1">R206*VLOOKUP(N206,INDIRECT('1.CropDatabase'!$C$3),8,0)</f>
        <v>#N/A</v>
      </c>
      <c r="D206" s="54" t="e">
        <f ca="1">IF(VLOOKUP(N206,INDIRECT('1.CropDatabase'!$C$3),9,0)="DS","DS",R206*VLOOKUP(N206,INDIRECT('1.CropDatabase'!$C$3),9,0))</f>
        <v>#N/A</v>
      </c>
      <c r="E206" s="74" t="e">
        <f ca="1">B206+VLOOKUP(N206,INDIRECT('1.CropDatabase'!$C$3),6,0)</f>
        <v>#N/A</v>
      </c>
      <c r="F206" s="3"/>
      <c r="H206" s="63" t="e">
        <f ca="1">VLOOKUP(N206,INDIRECT('1.CropDatabase'!$C$3),16,0)*R206</f>
        <v>#N/A</v>
      </c>
      <c r="I206" s="63" t="e">
        <f ca="1">VLOOKUP(N206,INDIRECT('1.CropDatabase'!$C$3),15,0)*R206</f>
        <v>#N/A</v>
      </c>
      <c r="J206" s="54" t="e">
        <f ca="1">B206+VLOOKUP(N206,INDIRECT('1.CropDatabase'!$C$3),12,0)</f>
        <v>#N/A</v>
      </c>
      <c r="K206" s="63" t="e">
        <f ca="1">B206+VLOOKUP(P206,INDIRECT('1.CropDatabase'!$C$3),12,0)+VLOOKUP(P206,INDIRECT('1.CropDatabase'!$C$3),13,0)</f>
        <v>#N/A</v>
      </c>
      <c r="L206" s="61" t="e">
        <f ca="1">VLOOKUP($N206,INDIRECT('1.CropDatabase'!$C$3),33,0)</f>
        <v>#N/A</v>
      </c>
      <c r="M206" s="33" t="e">
        <f ca="1">R206*VLOOKUP($N206,INDIRECT('1.CropDatabase'!$C$3),35,0)</f>
        <v>#N/A</v>
      </c>
      <c r="O206" s="73" t="s">
        <v>46</v>
      </c>
      <c r="Q206" s="73" t="s">
        <v>49</v>
      </c>
      <c r="S206" s="73" t="s">
        <v>47</v>
      </c>
      <c r="T206" s="74" t="e">
        <f t="shared" ca="1" si="6"/>
        <v>#N/A</v>
      </c>
      <c r="U206" s="75" t="s">
        <v>52</v>
      </c>
      <c r="V206" s="76" t="e">
        <f t="shared" ca="1" si="7"/>
        <v>#N/A</v>
      </c>
    </row>
    <row r="207" spans="1:22" x14ac:dyDescent="0.2">
      <c r="A207" s="2"/>
      <c r="B207" s="108"/>
      <c r="C207" s="53" t="e">
        <f ca="1">R207*VLOOKUP(N207,INDIRECT('1.CropDatabase'!$C$3),8,0)</f>
        <v>#N/A</v>
      </c>
      <c r="D207" s="54" t="e">
        <f ca="1">IF(VLOOKUP(N207,INDIRECT('1.CropDatabase'!$C$3),9,0)="DS","DS",R207*VLOOKUP(N207,INDIRECT('1.CropDatabase'!$C$3),9,0))</f>
        <v>#N/A</v>
      </c>
      <c r="E207" s="74" t="e">
        <f ca="1">B207+VLOOKUP(N207,INDIRECT('1.CropDatabase'!$C$3),6,0)</f>
        <v>#N/A</v>
      </c>
      <c r="F207" s="3"/>
      <c r="H207" s="63" t="e">
        <f ca="1">VLOOKUP(N207,INDIRECT('1.CropDatabase'!$C$3),16,0)*R207</f>
        <v>#N/A</v>
      </c>
      <c r="I207" s="63" t="e">
        <f ca="1">VLOOKUP(N207,INDIRECT('1.CropDatabase'!$C$3),15,0)*R207</f>
        <v>#N/A</v>
      </c>
      <c r="J207" s="54" t="e">
        <f ca="1">B207+VLOOKUP(N207,INDIRECT('1.CropDatabase'!$C$3),12,0)</f>
        <v>#N/A</v>
      </c>
      <c r="K207" s="63" t="e">
        <f ca="1">B207+VLOOKUP(P207,INDIRECT('1.CropDatabase'!$C$3),12,0)+VLOOKUP(P207,INDIRECT('1.CropDatabase'!$C$3),13,0)</f>
        <v>#N/A</v>
      </c>
      <c r="L207" s="61" t="e">
        <f ca="1">VLOOKUP($N207,INDIRECT('1.CropDatabase'!$C$3),33,0)</f>
        <v>#N/A</v>
      </c>
      <c r="M207" s="33" t="e">
        <f ca="1">R207*VLOOKUP($N207,INDIRECT('1.CropDatabase'!$C$3),35,0)</f>
        <v>#N/A</v>
      </c>
      <c r="O207" s="73" t="s">
        <v>46</v>
      </c>
      <c r="Q207" s="73" t="s">
        <v>49</v>
      </c>
      <c r="S207" s="73" t="s">
        <v>47</v>
      </c>
      <c r="T207" s="74" t="e">
        <f t="shared" ca="1" si="6"/>
        <v>#N/A</v>
      </c>
      <c r="U207" s="75" t="s">
        <v>52</v>
      </c>
      <c r="V207" s="76" t="e">
        <f t="shared" ca="1" si="7"/>
        <v>#N/A</v>
      </c>
    </row>
    <row r="208" spans="1:22" x14ac:dyDescent="0.2">
      <c r="A208" s="2"/>
      <c r="B208" s="108"/>
      <c r="C208" s="53" t="e">
        <f ca="1">R208*VLOOKUP(N208,INDIRECT('1.CropDatabase'!$C$3),8,0)</f>
        <v>#N/A</v>
      </c>
      <c r="D208" s="54" t="e">
        <f ca="1">IF(VLOOKUP(N208,INDIRECT('1.CropDatabase'!$C$3),9,0)="DS","DS",R208*VLOOKUP(N208,INDIRECT('1.CropDatabase'!$C$3),9,0))</f>
        <v>#N/A</v>
      </c>
      <c r="E208" s="74" t="e">
        <f ca="1">B208+VLOOKUP(N208,INDIRECT('1.CropDatabase'!$C$3),6,0)</f>
        <v>#N/A</v>
      </c>
      <c r="F208" s="3"/>
      <c r="H208" s="63" t="e">
        <f ca="1">VLOOKUP(N208,INDIRECT('1.CropDatabase'!$C$3),16,0)*R208</f>
        <v>#N/A</v>
      </c>
      <c r="I208" s="63" t="e">
        <f ca="1">VLOOKUP(N208,INDIRECT('1.CropDatabase'!$C$3),15,0)*R208</f>
        <v>#N/A</v>
      </c>
      <c r="J208" s="54" t="e">
        <f ca="1">B208+VLOOKUP(N208,INDIRECT('1.CropDatabase'!$C$3),12,0)</f>
        <v>#N/A</v>
      </c>
      <c r="K208" s="63" t="e">
        <f ca="1">B208+VLOOKUP(P208,INDIRECT('1.CropDatabase'!$C$3),12,0)+VLOOKUP(P208,INDIRECT('1.CropDatabase'!$C$3),13,0)</f>
        <v>#N/A</v>
      </c>
      <c r="L208" s="61" t="e">
        <f ca="1">VLOOKUP($N208,INDIRECT('1.CropDatabase'!$C$3),33,0)</f>
        <v>#N/A</v>
      </c>
      <c r="M208" s="33" t="e">
        <f ca="1">R208*VLOOKUP($N208,INDIRECT('1.CropDatabase'!$C$3),35,0)</f>
        <v>#N/A</v>
      </c>
      <c r="O208" s="73" t="s">
        <v>46</v>
      </c>
      <c r="Q208" s="73" t="s">
        <v>49</v>
      </c>
      <c r="S208" s="73" t="s">
        <v>47</v>
      </c>
      <c r="T208" s="74" t="e">
        <f t="shared" ca="1" si="6"/>
        <v>#N/A</v>
      </c>
      <c r="U208" s="75" t="s">
        <v>52</v>
      </c>
      <c r="V208" s="76" t="e">
        <f t="shared" ca="1" si="7"/>
        <v>#N/A</v>
      </c>
    </row>
    <row r="209" spans="1:22" x14ac:dyDescent="0.2">
      <c r="A209" s="2"/>
      <c r="B209" s="108"/>
      <c r="C209" s="53" t="e">
        <f ca="1">R209*VLOOKUP(N209,INDIRECT('1.CropDatabase'!$C$3),8,0)</f>
        <v>#N/A</v>
      </c>
      <c r="D209" s="54" t="e">
        <f ca="1">IF(VLOOKUP(N209,INDIRECT('1.CropDatabase'!$C$3),9,0)="DS","DS",R209*VLOOKUP(N209,INDIRECT('1.CropDatabase'!$C$3),9,0))</f>
        <v>#N/A</v>
      </c>
      <c r="E209" s="74" t="e">
        <f ca="1">B209+VLOOKUP(N209,INDIRECT('1.CropDatabase'!$C$3),6,0)</f>
        <v>#N/A</v>
      </c>
      <c r="F209" s="3"/>
      <c r="H209" s="63" t="e">
        <f ca="1">VLOOKUP(N209,INDIRECT('1.CropDatabase'!$C$3),16,0)*R209</f>
        <v>#N/A</v>
      </c>
      <c r="I209" s="63" t="e">
        <f ca="1">VLOOKUP(N209,INDIRECT('1.CropDatabase'!$C$3),15,0)*R209</f>
        <v>#N/A</v>
      </c>
      <c r="J209" s="54" t="e">
        <f ca="1">B209+VLOOKUP(N209,INDIRECT('1.CropDatabase'!$C$3),12,0)</f>
        <v>#N/A</v>
      </c>
      <c r="K209" s="63" t="e">
        <f ca="1">B209+VLOOKUP(P209,INDIRECT('1.CropDatabase'!$C$3),12,0)+VLOOKUP(P209,INDIRECT('1.CropDatabase'!$C$3),13,0)</f>
        <v>#N/A</v>
      </c>
      <c r="L209" s="61" t="e">
        <f ca="1">VLOOKUP($N209,INDIRECT('1.CropDatabase'!$C$3),33,0)</f>
        <v>#N/A</v>
      </c>
      <c r="M209" s="33" t="e">
        <f ca="1">R209*VLOOKUP($N209,INDIRECT('1.CropDatabase'!$C$3),35,0)</f>
        <v>#N/A</v>
      </c>
      <c r="O209" s="73" t="s">
        <v>46</v>
      </c>
      <c r="Q209" s="73" t="s">
        <v>49</v>
      </c>
      <c r="S209" s="73" t="s">
        <v>47</v>
      </c>
      <c r="T209" s="74" t="e">
        <f t="shared" ca="1" si="6"/>
        <v>#N/A</v>
      </c>
      <c r="U209" s="75" t="s">
        <v>52</v>
      </c>
      <c r="V209" s="76" t="e">
        <f t="shared" ca="1" si="7"/>
        <v>#N/A</v>
      </c>
    </row>
    <row r="210" spans="1:22" x14ac:dyDescent="0.2">
      <c r="A210" s="2"/>
      <c r="B210" s="108"/>
      <c r="C210" s="53" t="e">
        <f ca="1">R210*VLOOKUP(N210,INDIRECT('1.CropDatabase'!$C$3),8,0)</f>
        <v>#N/A</v>
      </c>
      <c r="D210" s="54" t="e">
        <f ca="1">IF(VLOOKUP(N210,INDIRECT('1.CropDatabase'!$C$3),9,0)="DS","DS",R210*VLOOKUP(N210,INDIRECT('1.CropDatabase'!$C$3),9,0))</f>
        <v>#N/A</v>
      </c>
      <c r="E210" s="74" t="e">
        <f ca="1">B210+VLOOKUP(N210,INDIRECT('1.CropDatabase'!$C$3),6,0)</f>
        <v>#N/A</v>
      </c>
      <c r="F210" s="3"/>
      <c r="H210" s="63" t="e">
        <f ca="1">VLOOKUP(N210,INDIRECT('1.CropDatabase'!$C$3),16,0)*R210</f>
        <v>#N/A</v>
      </c>
      <c r="I210" s="63" t="e">
        <f ca="1">VLOOKUP(N210,INDIRECT('1.CropDatabase'!$C$3),15,0)*R210</f>
        <v>#N/A</v>
      </c>
      <c r="J210" s="54" t="e">
        <f ca="1">B210+VLOOKUP(N210,INDIRECT('1.CropDatabase'!$C$3),12,0)</f>
        <v>#N/A</v>
      </c>
      <c r="K210" s="63" t="e">
        <f ca="1">B210+VLOOKUP(P210,INDIRECT('1.CropDatabase'!$C$3),12,0)+VLOOKUP(P210,INDIRECT('1.CropDatabase'!$C$3),13,0)</f>
        <v>#N/A</v>
      </c>
      <c r="L210" s="61" t="e">
        <f ca="1">VLOOKUP($N210,INDIRECT('1.CropDatabase'!$C$3),33,0)</f>
        <v>#N/A</v>
      </c>
      <c r="M210" s="33" t="e">
        <f ca="1">R210*VLOOKUP($N210,INDIRECT('1.CropDatabase'!$C$3),35,0)</f>
        <v>#N/A</v>
      </c>
      <c r="O210" s="73" t="s">
        <v>46</v>
      </c>
      <c r="Q210" s="73" t="s">
        <v>49</v>
      </c>
      <c r="S210" s="73" t="s">
        <v>47</v>
      </c>
      <c r="T210" s="74" t="e">
        <f t="shared" ca="1" si="6"/>
        <v>#N/A</v>
      </c>
      <c r="U210" s="75" t="s">
        <v>52</v>
      </c>
      <c r="V210" s="76" t="e">
        <f t="shared" ca="1" si="7"/>
        <v>#N/A</v>
      </c>
    </row>
    <row r="211" spans="1:22" x14ac:dyDescent="0.2">
      <c r="A211" s="2"/>
      <c r="B211" s="108"/>
      <c r="C211" s="53" t="e">
        <f ca="1">R211*VLOOKUP(N211,INDIRECT('1.CropDatabase'!$C$3),8,0)</f>
        <v>#N/A</v>
      </c>
      <c r="D211" s="54" t="e">
        <f ca="1">IF(VLOOKUP(N211,INDIRECT('1.CropDatabase'!$C$3),9,0)="DS","DS",R211*VLOOKUP(N211,INDIRECT('1.CropDatabase'!$C$3),9,0))</f>
        <v>#N/A</v>
      </c>
      <c r="E211" s="74" t="e">
        <f ca="1">B211+VLOOKUP(N211,INDIRECT('1.CropDatabase'!$C$3),6,0)</f>
        <v>#N/A</v>
      </c>
      <c r="F211" s="3"/>
      <c r="H211" s="63" t="e">
        <f ca="1">VLOOKUP(N211,INDIRECT('1.CropDatabase'!$C$3),16,0)*R211</f>
        <v>#N/A</v>
      </c>
      <c r="I211" s="63" t="e">
        <f ca="1">VLOOKUP(N211,INDIRECT('1.CropDatabase'!$C$3),15,0)*R211</f>
        <v>#N/A</v>
      </c>
      <c r="J211" s="54" t="e">
        <f ca="1">B211+VLOOKUP(N211,INDIRECT('1.CropDatabase'!$C$3),12,0)</f>
        <v>#N/A</v>
      </c>
      <c r="K211" s="63" t="e">
        <f ca="1">B211+VLOOKUP(P211,INDIRECT('1.CropDatabase'!$C$3),12,0)+VLOOKUP(P211,INDIRECT('1.CropDatabase'!$C$3),13,0)</f>
        <v>#N/A</v>
      </c>
      <c r="L211" s="61" t="e">
        <f ca="1">VLOOKUP($N211,INDIRECT('1.CropDatabase'!$C$3),33,0)</f>
        <v>#N/A</v>
      </c>
      <c r="M211" s="33" t="e">
        <f ca="1">R211*VLOOKUP($N211,INDIRECT('1.CropDatabase'!$C$3),35,0)</f>
        <v>#N/A</v>
      </c>
      <c r="O211" s="73" t="s">
        <v>46</v>
      </c>
      <c r="Q211" s="73" t="s">
        <v>49</v>
      </c>
      <c r="S211" s="73" t="s">
        <v>47</v>
      </c>
      <c r="T211" s="74" t="e">
        <f t="shared" ca="1" si="6"/>
        <v>#N/A</v>
      </c>
      <c r="U211" s="75" t="s">
        <v>52</v>
      </c>
      <c r="V211" s="76" t="e">
        <f t="shared" ca="1" si="7"/>
        <v>#N/A</v>
      </c>
    </row>
    <row r="212" spans="1:22" x14ac:dyDescent="0.2">
      <c r="A212" s="2"/>
      <c r="B212" s="108"/>
      <c r="C212" s="53" t="e">
        <f ca="1">R212*VLOOKUP(N212,INDIRECT('1.CropDatabase'!$C$3),8,0)</f>
        <v>#N/A</v>
      </c>
      <c r="D212" s="54" t="e">
        <f ca="1">IF(VLOOKUP(N212,INDIRECT('1.CropDatabase'!$C$3),9,0)="DS","DS",R212*VLOOKUP(N212,INDIRECT('1.CropDatabase'!$C$3),9,0))</f>
        <v>#N/A</v>
      </c>
      <c r="E212" s="74" t="e">
        <f ca="1">B212+VLOOKUP(N212,INDIRECT('1.CropDatabase'!$C$3),6,0)</f>
        <v>#N/A</v>
      </c>
      <c r="F212" s="3"/>
      <c r="H212" s="63" t="e">
        <f ca="1">VLOOKUP(N212,INDIRECT('1.CropDatabase'!$C$3),16,0)*R212</f>
        <v>#N/A</v>
      </c>
      <c r="I212" s="63" t="e">
        <f ca="1">VLOOKUP(N212,INDIRECT('1.CropDatabase'!$C$3),15,0)*R212</f>
        <v>#N/A</v>
      </c>
      <c r="J212" s="54" t="e">
        <f ca="1">B212+VLOOKUP(N212,INDIRECT('1.CropDatabase'!$C$3),12,0)</f>
        <v>#N/A</v>
      </c>
      <c r="K212" s="63" t="e">
        <f ca="1">B212+VLOOKUP(P212,INDIRECT('1.CropDatabase'!$C$3),12,0)+VLOOKUP(P212,INDIRECT('1.CropDatabase'!$C$3),13,0)</f>
        <v>#N/A</v>
      </c>
      <c r="L212" s="61" t="e">
        <f ca="1">VLOOKUP($N212,INDIRECT('1.CropDatabase'!$C$3),33,0)</f>
        <v>#N/A</v>
      </c>
      <c r="M212" s="33" t="e">
        <f ca="1">R212*VLOOKUP($N212,INDIRECT('1.CropDatabase'!$C$3),35,0)</f>
        <v>#N/A</v>
      </c>
      <c r="O212" s="73" t="s">
        <v>46</v>
      </c>
      <c r="Q212" s="73" t="s">
        <v>49</v>
      </c>
      <c r="S212" s="73" t="s">
        <v>47</v>
      </c>
      <c r="T212" s="74" t="e">
        <f t="shared" ca="1" si="6"/>
        <v>#N/A</v>
      </c>
      <c r="U212" s="75" t="s">
        <v>52</v>
      </c>
      <c r="V212" s="76" t="e">
        <f t="shared" ca="1" si="7"/>
        <v>#N/A</v>
      </c>
    </row>
    <row r="213" spans="1:22" x14ac:dyDescent="0.2">
      <c r="A213" s="2"/>
      <c r="B213" s="108"/>
      <c r="C213" s="53" t="e">
        <f ca="1">R213*VLOOKUP(N213,INDIRECT('1.CropDatabase'!$C$3),8,0)</f>
        <v>#N/A</v>
      </c>
      <c r="D213" s="54" t="e">
        <f ca="1">IF(VLOOKUP(N213,INDIRECT('1.CropDatabase'!$C$3),9,0)="DS","DS",R213*VLOOKUP(N213,INDIRECT('1.CropDatabase'!$C$3),9,0))</f>
        <v>#N/A</v>
      </c>
      <c r="E213" s="74" t="e">
        <f ca="1">B213+VLOOKUP(N213,INDIRECT('1.CropDatabase'!$C$3),6,0)</f>
        <v>#N/A</v>
      </c>
      <c r="F213" s="3"/>
      <c r="H213" s="63" t="e">
        <f ca="1">VLOOKUP(N213,INDIRECT('1.CropDatabase'!$C$3),16,0)*R213</f>
        <v>#N/A</v>
      </c>
      <c r="I213" s="63" t="e">
        <f ca="1">VLOOKUP(N213,INDIRECT('1.CropDatabase'!$C$3),15,0)*R213</f>
        <v>#N/A</v>
      </c>
      <c r="J213" s="54" t="e">
        <f ca="1">B213+VLOOKUP(N213,INDIRECT('1.CropDatabase'!$C$3),12,0)</f>
        <v>#N/A</v>
      </c>
      <c r="K213" s="63" t="e">
        <f ca="1">B213+VLOOKUP(P213,INDIRECT('1.CropDatabase'!$C$3),12,0)+VLOOKUP(P213,INDIRECT('1.CropDatabase'!$C$3),13,0)</f>
        <v>#N/A</v>
      </c>
      <c r="L213" s="61" t="e">
        <f ca="1">VLOOKUP($N213,INDIRECT('1.CropDatabase'!$C$3),33,0)</f>
        <v>#N/A</v>
      </c>
      <c r="M213" s="33" t="e">
        <f ca="1">R213*VLOOKUP($N213,INDIRECT('1.CropDatabase'!$C$3),35,0)</f>
        <v>#N/A</v>
      </c>
      <c r="O213" s="73" t="s">
        <v>46</v>
      </c>
      <c r="Q213" s="73" t="s">
        <v>49</v>
      </c>
      <c r="S213" s="73" t="s">
        <v>47</v>
      </c>
      <c r="T213" s="74" t="e">
        <f t="shared" ca="1" si="6"/>
        <v>#N/A</v>
      </c>
      <c r="U213" s="75" t="s">
        <v>52</v>
      </c>
      <c r="V213" s="76" t="e">
        <f t="shared" ca="1" si="7"/>
        <v>#N/A</v>
      </c>
    </row>
    <row r="214" spans="1:22" x14ac:dyDescent="0.2">
      <c r="A214" s="2"/>
      <c r="B214" s="108"/>
      <c r="C214" s="53" t="e">
        <f ca="1">R214*VLOOKUP(N214,INDIRECT('1.CropDatabase'!$C$3),8,0)</f>
        <v>#N/A</v>
      </c>
      <c r="D214" s="54" t="e">
        <f ca="1">IF(VLOOKUP(N214,INDIRECT('1.CropDatabase'!$C$3),9,0)="DS","DS",R214*VLOOKUP(N214,INDIRECT('1.CropDatabase'!$C$3),9,0))</f>
        <v>#N/A</v>
      </c>
      <c r="E214" s="74" t="e">
        <f ca="1">B214+VLOOKUP(N214,INDIRECT('1.CropDatabase'!$C$3),6,0)</f>
        <v>#N/A</v>
      </c>
      <c r="F214" s="3"/>
      <c r="H214" s="63" t="e">
        <f ca="1">VLOOKUP(N214,INDIRECT('1.CropDatabase'!$C$3),16,0)*R214</f>
        <v>#N/A</v>
      </c>
      <c r="I214" s="63" t="e">
        <f ca="1">VLOOKUP(N214,INDIRECT('1.CropDatabase'!$C$3),15,0)*R214</f>
        <v>#N/A</v>
      </c>
      <c r="J214" s="54" t="e">
        <f ca="1">B214+VLOOKUP(N214,INDIRECT('1.CropDatabase'!$C$3),12,0)</f>
        <v>#N/A</v>
      </c>
      <c r="K214" s="63" t="e">
        <f ca="1">B214+VLOOKUP(P214,INDIRECT('1.CropDatabase'!$C$3),12,0)+VLOOKUP(P214,INDIRECT('1.CropDatabase'!$C$3),13,0)</f>
        <v>#N/A</v>
      </c>
      <c r="L214" s="61" t="e">
        <f ca="1">VLOOKUP($N214,INDIRECT('1.CropDatabase'!$C$3),33,0)</f>
        <v>#N/A</v>
      </c>
      <c r="M214" s="33" t="e">
        <f ca="1">R214*VLOOKUP($N214,INDIRECT('1.CropDatabase'!$C$3),35,0)</f>
        <v>#N/A</v>
      </c>
      <c r="O214" s="73" t="s">
        <v>46</v>
      </c>
      <c r="Q214" s="73" t="s">
        <v>49</v>
      </c>
      <c r="S214" s="73" t="s">
        <v>47</v>
      </c>
      <c r="T214" s="74" t="e">
        <f t="shared" ca="1" si="6"/>
        <v>#N/A</v>
      </c>
      <c r="U214" s="75" t="s">
        <v>52</v>
      </c>
      <c r="V214" s="76" t="e">
        <f t="shared" ca="1" si="7"/>
        <v>#N/A</v>
      </c>
    </row>
    <row r="215" spans="1:22" x14ac:dyDescent="0.2">
      <c r="A215" s="2"/>
      <c r="B215" s="108"/>
      <c r="C215" s="53" t="e">
        <f ca="1">R215*VLOOKUP(N215,INDIRECT('1.CropDatabase'!$C$3),8,0)</f>
        <v>#N/A</v>
      </c>
      <c r="D215" s="54" t="e">
        <f ca="1">IF(VLOOKUP(N215,INDIRECT('1.CropDatabase'!$C$3),9,0)="DS","DS",R215*VLOOKUP(N215,INDIRECT('1.CropDatabase'!$C$3),9,0))</f>
        <v>#N/A</v>
      </c>
      <c r="E215" s="74" t="e">
        <f ca="1">B215+VLOOKUP(N215,INDIRECT('1.CropDatabase'!$C$3),6,0)</f>
        <v>#N/A</v>
      </c>
      <c r="F215" s="3"/>
      <c r="H215" s="63" t="e">
        <f ca="1">VLOOKUP(N215,INDIRECT('1.CropDatabase'!$C$3),16,0)*R215</f>
        <v>#N/A</v>
      </c>
      <c r="I215" s="63" t="e">
        <f ca="1">VLOOKUP(N215,INDIRECT('1.CropDatabase'!$C$3),15,0)*R215</f>
        <v>#N/A</v>
      </c>
      <c r="J215" s="54" t="e">
        <f ca="1">B215+VLOOKUP(N215,INDIRECT('1.CropDatabase'!$C$3),12,0)</f>
        <v>#N/A</v>
      </c>
      <c r="K215" s="63" t="e">
        <f ca="1">B215+VLOOKUP(P215,INDIRECT('1.CropDatabase'!$C$3),12,0)+VLOOKUP(P215,INDIRECT('1.CropDatabase'!$C$3),13,0)</f>
        <v>#N/A</v>
      </c>
      <c r="L215" s="61" t="e">
        <f ca="1">VLOOKUP($N215,INDIRECT('1.CropDatabase'!$C$3),33,0)</f>
        <v>#N/A</v>
      </c>
      <c r="M215" s="33" t="e">
        <f ca="1">R215*VLOOKUP($N215,INDIRECT('1.CropDatabase'!$C$3),35,0)</f>
        <v>#N/A</v>
      </c>
      <c r="O215" s="73" t="s">
        <v>46</v>
      </c>
      <c r="Q215" s="73" t="s">
        <v>49</v>
      </c>
      <c r="S215" s="73" t="s">
        <v>47</v>
      </c>
      <c r="T215" s="74" t="e">
        <f t="shared" ca="1" si="6"/>
        <v>#N/A</v>
      </c>
      <c r="U215" s="75" t="s">
        <v>52</v>
      </c>
      <c r="V215" s="76" t="e">
        <f t="shared" ca="1" si="7"/>
        <v>#N/A</v>
      </c>
    </row>
    <row r="216" spans="1:22" x14ac:dyDescent="0.2">
      <c r="A216" s="2"/>
      <c r="B216" s="108"/>
      <c r="C216" s="53" t="e">
        <f ca="1">R216*VLOOKUP(N216,INDIRECT('1.CropDatabase'!$C$3),8,0)</f>
        <v>#N/A</v>
      </c>
      <c r="D216" s="54" t="e">
        <f ca="1">IF(VLOOKUP(N216,INDIRECT('1.CropDatabase'!$C$3),9,0)="DS","DS",R216*VLOOKUP(N216,INDIRECT('1.CropDatabase'!$C$3),9,0))</f>
        <v>#N/A</v>
      </c>
      <c r="E216" s="74" t="e">
        <f ca="1">B216+VLOOKUP(N216,INDIRECT('1.CropDatabase'!$C$3),6,0)</f>
        <v>#N/A</v>
      </c>
      <c r="F216" s="3"/>
      <c r="H216" s="63" t="e">
        <f ca="1">VLOOKUP(N216,INDIRECT('1.CropDatabase'!$C$3),16,0)*R216</f>
        <v>#N/A</v>
      </c>
      <c r="I216" s="63" t="e">
        <f ca="1">VLOOKUP(N216,INDIRECT('1.CropDatabase'!$C$3),15,0)*R216</f>
        <v>#N/A</v>
      </c>
      <c r="J216" s="54" t="e">
        <f ca="1">B216+VLOOKUP(N216,INDIRECT('1.CropDatabase'!$C$3),12,0)</f>
        <v>#N/A</v>
      </c>
      <c r="K216" s="63" t="e">
        <f ca="1">B216+VLOOKUP(P216,INDIRECT('1.CropDatabase'!$C$3),12,0)+VLOOKUP(P216,INDIRECT('1.CropDatabase'!$C$3),13,0)</f>
        <v>#N/A</v>
      </c>
      <c r="L216" s="61" t="e">
        <f ca="1">VLOOKUP($N216,INDIRECT('1.CropDatabase'!$C$3),33,0)</f>
        <v>#N/A</v>
      </c>
      <c r="M216" s="33" t="e">
        <f ca="1">R216*VLOOKUP($N216,INDIRECT('1.CropDatabase'!$C$3),35,0)</f>
        <v>#N/A</v>
      </c>
      <c r="O216" s="73" t="s">
        <v>46</v>
      </c>
      <c r="Q216" s="73" t="s">
        <v>49</v>
      </c>
      <c r="S216" s="73" t="s">
        <v>47</v>
      </c>
      <c r="T216" s="74" t="e">
        <f t="shared" ca="1" si="6"/>
        <v>#N/A</v>
      </c>
      <c r="U216" s="75" t="s">
        <v>52</v>
      </c>
      <c r="V216" s="76" t="e">
        <f t="shared" ca="1" si="7"/>
        <v>#N/A</v>
      </c>
    </row>
    <row r="217" spans="1:22" x14ac:dyDescent="0.2">
      <c r="A217" s="2"/>
      <c r="B217" s="108"/>
      <c r="C217" s="53" t="e">
        <f ca="1">R217*VLOOKUP(N217,INDIRECT('1.CropDatabase'!$C$3),8,0)</f>
        <v>#N/A</v>
      </c>
      <c r="D217" s="54" t="e">
        <f ca="1">IF(VLOOKUP(N217,INDIRECT('1.CropDatabase'!$C$3),9,0)="DS","DS",R217*VLOOKUP(N217,INDIRECT('1.CropDatabase'!$C$3),9,0))</f>
        <v>#N/A</v>
      </c>
      <c r="E217" s="74" t="e">
        <f ca="1">B217+VLOOKUP(N217,INDIRECT('1.CropDatabase'!$C$3),6,0)</f>
        <v>#N/A</v>
      </c>
      <c r="F217" s="3"/>
      <c r="H217" s="63" t="e">
        <f ca="1">VLOOKUP(N217,INDIRECT('1.CropDatabase'!$C$3),16,0)*R217</f>
        <v>#N/A</v>
      </c>
      <c r="I217" s="63" t="e">
        <f ca="1">VLOOKUP(N217,INDIRECT('1.CropDatabase'!$C$3),15,0)*R217</f>
        <v>#N/A</v>
      </c>
      <c r="J217" s="54" t="e">
        <f ca="1">B217+VLOOKUP(N217,INDIRECT('1.CropDatabase'!$C$3),12,0)</f>
        <v>#N/A</v>
      </c>
      <c r="K217" s="63" t="e">
        <f ca="1">B217+VLOOKUP(P217,INDIRECT('1.CropDatabase'!$C$3),12,0)+VLOOKUP(P217,INDIRECT('1.CropDatabase'!$C$3),13,0)</f>
        <v>#N/A</v>
      </c>
      <c r="L217" s="61" t="e">
        <f ca="1">VLOOKUP($N217,INDIRECT('1.CropDatabase'!$C$3),33,0)</f>
        <v>#N/A</v>
      </c>
      <c r="M217" s="33" t="e">
        <f ca="1">R217*VLOOKUP($N217,INDIRECT('1.CropDatabase'!$C$3),35,0)</f>
        <v>#N/A</v>
      </c>
      <c r="O217" s="73" t="s">
        <v>46</v>
      </c>
      <c r="Q217" s="73" t="s">
        <v>49</v>
      </c>
      <c r="S217" s="73" t="s">
        <v>47</v>
      </c>
      <c r="T217" s="74" t="e">
        <f t="shared" ca="1" si="6"/>
        <v>#N/A</v>
      </c>
      <c r="U217" s="75" t="s">
        <v>52</v>
      </c>
      <c r="V217" s="76" t="e">
        <f t="shared" ca="1" si="7"/>
        <v>#N/A</v>
      </c>
    </row>
    <row r="218" spans="1:22" x14ac:dyDescent="0.2">
      <c r="A218" s="2"/>
      <c r="B218" s="108"/>
      <c r="C218" s="53" t="e">
        <f ca="1">R218*VLOOKUP(N218,INDIRECT('1.CropDatabase'!$C$3),8,0)</f>
        <v>#N/A</v>
      </c>
      <c r="D218" s="54" t="e">
        <f ca="1">IF(VLOOKUP(N218,INDIRECT('1.CropDatabase'!$C$3),9,0)="DS","DS",R218*VLOOKUP(N218,INDIRECT('1.CropDatabase'!$C$3),9,0))</f>
        <v>#N/A</v>
      </c>
      <c r="E218" s="74" t="e">
        <f ca="1">B218+VLOOKUP(N218,INDIRECT('1.CropDatabase'!$C$3),6,0)</f>
        <v>#N/A</v>
      </c>
      <c r="F218" s="3"/>
      <c r="H218" s="63" t="e">
        <f ca="1">VLOOKUP(N218,INDIRECT('1.CropDatabase'!$C$3),16,0)*R218</f>
        <v>#N/A</v>
      </c>
      <c r="I218" s="63" t="e">
        <f ca="1">VLOOKUP(N218,INDIRECT('1.CropDatabase'!$C$3),15,0)*R218</f>
        <v>#N/A</v>
      </c>
      <c r="J218" s="54" t="e">
        <f ca="1">B218+VLOOKUP(N218,INDIRECT('1.CropDatabase'!$C$3),12,0)</f>
        <v>#N/A</v>
      </c>
      <c r="K218" s="63" t="e">
        <f ca="1">B218+VLOOKUP(P218,INDIRECT('1.CropDatabase'!$C$3),12,0)+VLOOKUP(P218,INDIRECT('1.CropDatabase'!$C$3),13,0)</f>
        <v>#N/A</v>
      </c>
      <c r="L218" s="61" t="e">
        <f ca="1">VLOOKUP($N218,INDIRECT('1.CropDatabase'!$C$3),33,0)</f>
        <v>#N/A</v>
      </c>
      <c r="M218" s="33" t="e">
        <f ca="1">R218*VLOOKUP($N218,INDIRECT('1.CropDatabase'!$C$3),35,0)</f>
        <v>#N/A</v>
      </c>
      <c r="O218" s="73" t="s">
        <v>46</v>
      </c>
      <c r="Q218" s="73" t="s">
        <v>49</v>
      </c>
      <c r="S218" s="73" t="s">
        <v>47</v>
      </c>
      <c r="T218" s="74" t="e">
        <f t="shared" ca="1" si="6"/>
        <v>#N/A</v>
      </c>
      <c r="U218" s="75" t="s">
        <v>52</v>
      </c>
      <c r="V218" s="76" t="e">
        <f t="shared" ca="1" si="7"/>
        <v>#N/A</v>
      </c>
    </row>
    <row r="219" spans="1:22" x14ac:dyDescent="0.2">
      <c r="A219" s="2"/>
      <c r="B219" s="108"/>
      <c r="C219" s="53" t="e">
        <f ca="1">R219*VLOOKUP(N219,INDIRECT('1.CropDatabase'!$C$3),8,0)</f>
        <v>#N/A</v>
      </c>
      <c r="D219" s="54" t="e">
        <f ca="1">IF(VLOOKUP(N219,INDIRECT('1.CropDatabase'!$C$3),9,0)="DS","DS",R219*VLOOKUP(N219,INDIRECT('1.CropDatabase'!$C$3),9,0))</f>
        <v>#N/A</v>
      </c>
      <c r="E219" s="74" t="e">
        <f ca="1">B219+VLOOKUP(N219,INDIRECT('1.CropDatabase'!$C$3),6,0)</f>
        <v>#N/A</v>
      </c>
      <c r="F219" s="3"/>
      <c r="H219" s="63" t="e">
        <f ca="1">VLOOKUP(N219,INDIRECT('1.CropDatabase'!$C$3),16,0)*R219</f>
        <v>#N/A</v>
      </c>
      <c r="I219" s="63" t="e">
        <f ca="1">VLOOKUP(N219,INDIRECT('1.CropDatabase'!$C$3),15,0)*R219</f>
        <v>#N/A</v>
      </c>
      <c r="J219" s="54" t="e">
        <f ca="1">B219+VLOOKUP(N219,INDIRECT('1.CropDatabase'!$C$3),12,0)</f>
        <v>#N/A</v>
      </c>
      <c r="K219" s="63" t="e">
        <f ca="1">B219+VLOOKUP(P219,INDIRECT('1.CropDatabase'!$C$3),12,0)+VLOOKUP(P219,INDIRECT('1.CropDatabase'!$C$3),13,0)</f>
        <v>#N/A</v>
      </c>
      <c r="L219" s="61" t="e">
        <f ca="1">VLOOKUP($N219,INDIRECT('1.CropDatabase'!$C$3),33,0)</f>
        <v>#N/A</v>
      </c>
      <c r="M219" s="33" t="e">
        <f ca="1">R219*VLOOKUP($N219,INDIRECT('1.CropDatabase'!$C$3),35,0)</f>
        <v>#N/A</v>
      </c>
      <c r="O219" s="73" t="s">
        <v>46</v>
      </c>
      <c r="Q219" s="73" t="s">
        <v>49</v>
      </c>
      <c r="S219" s="73" t="s">
        <v>47</v>
      </c>
      <c r="T219" s="74" t="e">
        <f t="shared" ca="1" si="6"/>
        <v>#N/A</v>
      </c>
      <c r="U219" s="75" t="s">
        <v>52</v>
      </c>
      <c r="V219" s="76" t="e">
        <f t="shared" ca="1" si="7"/>
        <v>#N/A</v>
      </c>
    </row>
    <row r="220" spans="1:22" x14ac:dyDescent="0.2">
      <c r="A220" s="2"/>
      <c r="B220" s="108"/>
      <c r="C220" s="53" t="e">
        <f ca="1">R220*VLOOKUP(N220,INDIRECT('1.CropDatabase'!$C$3),8,0)</f>
        <v>#N/A</v>
      </c>
      <c r="D220" s="54" t="e">
        <f ca="1">IF(VLOOKUP(N220,INDIRECT('1.CropDatabase'!$C$3),9,0)="DS","DS",R220*VLOOKUP(N220,INDIRECT('1.CropDatabase'!$C$3),9,0))</f>
        <v>#N/A</v>
      </c>
      <c r="E220" s="74" t="e">
        <f ca="1">B220+VLOOKUP(N220,INDIRECT('1.CropDatabase'!$C$3),6,0)</f>
        <v>#N/A</v>
      </c>
      <c r="F220" s="3"/>
      <c r="H220" s="63" t="e">
        <f ca="1">VLOOKUP(N220,INDIRECT('1.CropDatabase'!$C$3),16,0)*R220</f>
        <v>#N/A</v>
      </c>
      <c r="I220" s="63" t="e">
        <f ca="1">VLOOKUP(N220,INDIRECT('1.CropDatabase'!$C$3),15,0)*R220</f>
        <v>#N/A</v>
      </c>
      <c r="J220" s="54" t="e">
        <f ca="1">B220+VLOOKUP(N220,INDIRECT('1.CropDatabase'!$C$3),12,0)</f>
        <v>#N/A</v>
      </c>
      <c r="K220" s="63" t="e">
        <f ca="1">B220+VLOOKUP(P220,INDIRECT('1.CropDatabase'!$C$3),12,0)+VLOOKUP(P220,INDIRECT('1.CropDatabase'!$C$3),13,0)</f>
        <v>#N/A</v>
      </c>
      <c r="L220" s="61" t="e">
        <f ca="1">VLOOKUP($N220,INDIRECT('1.CropDatabase'!$C$3),33,0)</f>
        <v>#N/A</v>
      </c>
      <c r="M220" s="33" t="e">
        <f ca="1">R220*VLOOKUP($N220,INDIRECT('1.CropDatabase'!$C$3),35,0)</f>
        <v>#N/A</v>
      </c>
      <c r="O220" s="73" t="s">
        <v>46</v>
      </c>
      <c r="Q220" s="73" t="s">
        <v>49</v>
      </c>
      <c r="S220" s="73" t="s">
        <v>47</v>
      </c>
      <c r="T220" s="74" t="e">
        <f t="shared" ca="1" si="6"/>
        <v>#N/A</v>
      </c>
      <c r="U220" s="75" t="s">
        <v>52</v>
      </c>
      <c r="V220" s="76" t="e">
        <f t="shared" ca="1" si="7"/>
        <v>#N/A</v>
      </c>
    </row>
    <row r="221" spans="1:22" x14ac:dyDescent="0.2">
      <c r="A221" s="2"/>
      <c r="B221" s="108"/>
      <c r="C221" s="53" t="e">
        <f ca="1">R221*VLOOKUP(N221,INDIRECT('1.CropDatabase'!$C$3),8,0)</f>
        <v>#N/A</v>
      </c>
      <c r="D221" s="54" t="e">
        <f ca="1">IF(VLOOKUP(N221,INDIRECT('1.CropDatabase'!$C$3),9,0)="DS","DS",R221*VLOOKUP(N221,INDIRECT('1.CropDatabase'!$C$3),9,0))</f>
        <v>#N/A</v>
      </c>
      <c r="E221" s="74" t="e">
        <f ca="1">B221+VLOOKUP(N221,INDIRECT('1.CropDatabase'!$C$3),6,0)</f>
        <v>#N/A</v>
      </c>
      <c r="F221" s="3"/>
      <c r="H221" s="63" t="e">
        <f ca="1">VLOOKUP(N221,INDIRECT('1.CropDatabase'!$C$3),16,0)*R221</f>
        <v>#N/A</v>
      </c>
      <c r="I221" s="63" t="e">
        <f ca="1">VLOOKUP(N221,INDIRECT('1.CropDatabase'!$C$3),15,0)*R221</f>
        <v>#N/A</v>
      </c>
      <c r="J221" s="54" t="e">
        <f ca="1">B221+VLOOKUP(N221,INDIRECT('1.CropDatabase'!$C$3),12,0)</f>
        <v>#N/A</v>
      </c>
      <c r="K221" s="63" t="e">
        <f ca="1">B221+VLOOKUP(P221,INDIRECT('1.CropDatabase'!$C$3),12,0)+VLOOKUP(P221,INDIRECT('1.CropDatabase'!$C$3),13,0)</f>
        <v>#N/A</v>
      </c>
      <c r="L221" s="61" t="e">
        <f ca="1">VLOOKUP($N221,INDIRECT('1.CropDatabase'!$C$3),33,0)</f>
        <v>#N/A</v>
      </c>
      <c r="M221" s="33" t="e">
        <f ca="1">R221*VLOOKUP($N221,INDIRECT('1.CropDatabase'!$C$3),35,0)</f>
        <v>#N/A</v>
      </c>
      <c r="O221" s="73" t="s">
        <v>46</v>
      </c>
      <c r="Q221" s="73" t="s">
        <v>49</v>
      </c>
      <c r="S221" s="73" t="s">
        <v>47</v>
      </c>
      <c r="T221" s="74" t="e">
        <f t="shared" ca="1" si="6"/>
        <v>#N/A</v>
      </c>
      <c r="U221" s="75" t="s">
        <v>52</v>
      </c>
      <c r="V221" s="76" t="e">
        <f t="shared" ca="1" si="7"/>
        <v>#N/A</v>
      </c>
    </row>
    <row r="222" spans="1:22" x14ac:dyDescent="0.2">
      <c r="A222" s="2"/>
      <c r="B222" s="108"/>
      <c r="C222" s="53" t="e">
        <f ca="1">R222*VLOOKUP(N222,INDIRECT('1.CropDatabase'!$C$3),8,0)</f>
        <v>#N/A</v>
      </c>
      <c r="D222" s="54" t="e">
        <f ca="1">IF(VLOOKUP(N222,INDIRECT('1.CropDatabase'!$C$3),9,0)="DS","DS",R222*VLOOKUP(N222,INDIRECT('1.CropDatabase'!$C$3),9,0))</f>
        <v>#N/A</v>
      </c>
      <c r="E222" s="74" t="e">
        <f ca="1">B222+VLOOKUP(N222,INDIRECT('1.CropDatabase'!$C$3),6,0)</f>
        <v>#N/A</v>
      </c>
      <c r="F222" s="3"/>
      <c r="H222" s="63" t="e">
        <f ca="1">VLOOKUP(N222,INDIRECT('1.CropDatabase'!$C$3),16,0)*R222</f>
        <v>#N/A</v>
      </c>
      <c r="I222" s="63" t="e">
        <f ca="1">VLOOKUP(N222,INDIRECT('1.CropDatabase'!$C$3),15,0)*R222</f>
        <v>#N/A</v>
      </c>
      <c r="J222" s="54" t="e">
        <f ca="1">B222+VLOOKUP(N222,INDIRECT('1.CropDatabase'!$C$3),12,0)</f>
        <v>#N/A</v>
      </c>
      <c r="K222" s="63" t="e">
        <f ca="1">B222+VLOOKUP(P222,INDIRECT('1.CropDatabase'!$C$3),12,0)+VLOOKUP(P222,INDIRECT('1.CropDatabase'!$C$3),13,0)</f>
        <v>#N/A</v>
      </c>
      <c r="L222" s="61" t="e">
        <f ca="1">VLOOKUP($N222,INDIRECT('1.CropDatabase'!$C$3),33,0)</f>
        <v>#N/A</v>
      </c>
      <c r="M222" s="33" t="e">
        <f ca="1">R222*VLOOKUP($N222,INDIRECT('1.CropDatabase'!$C$3),35,0)</f>
        <v>#N/A</v>
      </c>
      <c r="O222" s="73" t="s">
        <v>46</v>
      </c>
      <c r="Q222" s="73" t="s">
        <v>49</v>
      </c>
      <c r="S222" s="73" t="s">
        <v>47</v>
      </c>
      <c r="T222" s="74" t="e">
        <f t="shared" ca="1" si="6"/>
        <v>#N/A</v>
      </c>
      <c r="U222" s="75" t="s">
        <v>52</v>
      </c>
      <c r="V222" s="76" t="e">
        <f t="shared" ca="1" si="7"/>
        <v>#N/A</v>
      </c>
    </row>
    <row r="223" spans="1:22" x14ac:dyDescent="0.2">
      <c r="A223" s="2"/>
      <c r="B223" s="108"/>
      <c r="C223" s="53" t="e">
        <f ca="1">R223*VLOOKUP(N223,INDIRECT('1.CropDatabase'!$C$3),8,0)</f>
        <v>#N/A</v>
      </c>
      <c r="D223" s="54" t="e">
        <f ca="1">IF(VLOOKUP(N223,INDIRECT('1.CropDatabase'!$C$3),9,0)="DS","DS",R223*VLOOKUP(N223,INDIRECT('1.CropDatabase'!$C$3),9,0))</f>
        <v>#N/A</v>
      </c>
      <c r="E223" s="74" t="e">
        <f ca="1">B223+VLOOKUP(N223,INDIRECT('1.CropDatabase'!$C$3),6,0)</f>
        <v>#N/A</v>
      </c>
      <c r="F223" s="3"/>
      <c r="H223" s="63" t="e">
        <f ca="1">VLOOKUP(N223,INDIRECT('1.CropDatabase'!$C$3),16,0)*R223</f>
        <v>#N/A</v>
      </c>
      <c r="I223" s="63" t="e">
        <f ca="1">VLOOKUP(N223,INDIRECT('1.CropDatabase'!$C$3),15,0)*R223</f>
        <v>#N/A</v>
      </c>
      <c r="J223" s="54" t="e">
        <f ca="1">B223+VLOOKUP(N223,INDIRECT('1.CropDatabase'!$C$3),12,0)</f>
        <v>#N/A</v>
      </c>
      <c r="K223" s="63" t="e">
        <f ca="1">B223+VLOOKUP(P223,INDIRECT('1.CropDatabase'!$C$3),12,0)+VLOOKUP(P223,INDIRECT('1.CropDatabase'!$C$3),13,0)</f>
        <v>#N/A</v>
      </c>
      <c r="L223" s="61" t="e">
        <f ca="1">VLOOKUP($N223,INDIRECT('1.CropDatabase'!$C$3),33,0)</f>
        <v>#N/A</v>
      </c>
      <c r="M223" s="33" t="e">
        <f ca="1">R223*VLOOKUP($N223,INDIRECT('1.CropDatabase'!$C$3),35,0)</f>
        <v>#N/A</v>
      </c>
      <c r="O223" s="73" t="s">
        <v>46</v>
      </c>
      <c r="Q223" s="73" t="s">
        <v>49</v>
      </c>
      <c r="S223" s="73" t="s">
        <v>47</v>
      </c>
      <c r="T223" s="74" t="e">
        <f t="shared" ca="1" si="6"/>
        <v>#N/A</v>
      </c>
      <c r="U223" s="75" t="s">
        <v>52</v>
      </c>
      <c r="V223" s="76" t="e">
        <f t="shared" ca="1" si="7"/>
        <v>#N/A</v>
      </c>
    </row>
    <row r="224" spans="1:22" x14ac:dyDescent="0.2">
      <c r="A224" s="2"/>
      <c r="B224" s="108"/>
      <c r="C224" s="53" t="e">
        <f ca="1">R224*VLOOKUP(N224,INDIRECT('1.CropDatabase'!$C$3),8,0)</f>
        <v>#N/A</v>
      </c>
      <c r="D224" s="54" t="e">
        <f ca="1">IF(VLOOKUP(N224,INDIRECT('1.CropDatabase'!$C$3),9,0)="DS","DS",R224*VLOOKUP(N224,INDIRECT('1.CropDatabase'!$C$3),9,0))</f>
        <v>#N/A</v>
      </c>
      <c r="E224" s="74" t="e">
        <f ca="1">B224+VLOOKUP(N224,INDIRECT('1.CropDatabase'!$C$3),6,0)</f>
        <v>#N/A</v>
      </c>
      <c r="F224" s="3"/>
      <c r="H224" s="63" t="e">
        <f ca="1">VLOOKUP(N224,INDIRECT('1.CropDatabase'!$C$3),16,0)*R224</f>
        <v>#N/A</v>
      </c>
      <c r="I224" s="63" t="e">
        <f ca="1">VLOOKUP(N224,INDIRECT('1.CropDatabase'!$C$3),15,0)*R224</f>
        <v>#N/A</v>
      </c>
      <c r="J224" s="54" t="e">
        <f ca="1">B224+VLOOKUP(N224,INDIRECT('1.CropDatabase'!$C$3),12,0)</f>
        <v>#N/A</v>
      </c>
      <c r="K224" s="63" t="e">
        <f ca="1">B224+VLOOKUP(P224,INDIRECT('1.CropDatabase'!$C$3),12,0)+VLOOKUP(P224,INDIRECT('1.CropDatabase'!$C$3),13,0)</f>
        <v>#N/A</v>
      </c>
      <c r="L224" s="61" t="e">
        <f ca="1">VLOOKUP($N224,INDIRECT('1.CropDatabase'!$C$3),33,0)</f>
        <v>#N/A</v>
      </c>
      <c r="M224" s="33" t="e">
        <f ca="1">R224*VLOOKUP($N224,INDIRECT('1.CropDatabase'!$C$3),35,0)</f>
        <v>#N/A</v>
      </c>
      <c r="O224" s="73" t="s">
        <v>46</v>
      </c>
      <c r="Q224" s="73" t="s">
        <v>49</v>
      </c>
      <c r="S224" s="73" t="s">
        <v>47</v>
      </c>
      <c r="T224" s="74" t="e">
        <f t="shared" ca="1" si="6"/>
        <v>#N/A</v>
      </c>
      <c r="U224" s="75" t="s">
        <v>52</v>
      </c>
      <c r="V224" s="76" t="e">
        <f t="shared" ca="1" si="7"/>
        <v>#N/A</v>
      </c>
    </row>
    <row r="225" spans="1:22" x14ac:dyDescent="0.2">
      <c r="A225" s="2"/>
      <c r="B225" s="108"/>
      <c r="C225" s="53" t="e">
        <f ca="1">R225*VLOOKUP(N225,INDIRECT('1.CropDatabase'!$C$3),8,0)</f>
        <v>#N/A</v>
      </c>
      <c r="D225" s="54" t="e">
        <f ca="1">IF(VLOOKUP(N225,INDIRECT('1.CropDatabase'!$C$3),9,0)="DS","DS",R225*VLOOKUP(N225,INDIRECT('1.CropDatabase'!$C$3),9,0))</f>
        <v>#N/A</v>
      </c>
      <c r="E225" s="74" t="e">
        <f ca="1">B225+VLOOKUP(N225,INDIRECT('1.CropDatabase'!$C$3),6,0)</f>
        <v>#N/A</v>
      </c>
      <c r="F225" s="3"/>
      <c r="H225" s="63" t="e">
        <f ca="1">VLOOKUP(N225,INDIRECT('1.CropDatabase'!$C$3),16,0)*R225</f>
        <v>#N/A</v>
      </c>
      <c r="I225" s="63" t="e">
        <f ca="1">VLOOKUP(N225,INDIRECT('1.CropDatabase'!$C$3),15,0)*R225</f>
        <v>#N/A</v>
      </c>
      <c r="J225" s="54" t="e">
        <f ca="1">B225+VLOOKUP(N225,INDIRECT('1.CropDatabase'!$C$3),12,0)</f>
        <v>#N/A</v>
      </c>
      <c r="K225" s="63" t="e">
        <f ca="1">B225+VLOOKUP(P225,INDIRECT('1.CropDatabase'!$C$3),12,0)+VLOOKUP(P225,INDIRECT('1.CropDatabase'!$C$3),13,0)</f>
        <v>#N/A</v>
      </c>
      <c r="L225" s="61" t="e">
        <f ca="1">VLOOKUP($N225,INDIRECT('1.CropDatabase'!$C$3),33,0)</f>
        <v>#N/A</v>
      </c>
      <c r="M225" s="33" t="e">
        <f ca="1">R225*VLOOKUP($N225,INDIRECT('1.CropDatabase'!$C$3),35,0)</f>
        <v>#N/A</v>
      </c>
      <c r="O225" s="73" t="s">
        <v>46</v>
      </c>
      <c r="Q225" s="73" t="s">
        <v>49</v>
      </c>
      <c r="S225" s="73" t="s">
        <v>47</v>
      </c>
      <c r="T225" s="74" t="e">
        <f t="shared" ca="1" si="6"/>
        <v>#N/A</v>
      </c>
      <c r="U225" s="75" t="s">
        <v>52</v>
      </c>
      <c r="V225" s="76" t="e">
        <f t="shared" ca="1" si="7"/>
        <v>#N/A</v>
      </c>
    </row>
    <row r="226" spans="1:22" x14ac:dyDescent="0.2">
      <c r="A226" s="2"/>
      <c r="B226" s="108"/>
      <c r="C226" s="53" t="e">
        <f ca="1">R226*VLOOKUP(N226,INDIRECT('1.CropDatabase'!$C$3),8,0)</f>
        <v>#N/A</v>
      </c>
      <c r="D226" s="54" t="e">
        <f ca="1">IF(VLOOKUP(N226,INDIRECT('1.CropDatabase'!$C$3),9,0)="DS","DS",R226*VLOOKUP(N226,INDIRECT('1.CropDatabase'!$C$3),9,0))</f>
        <v>#N/A</v>
      </c>
      <c r="E226" s="74" t="e">
        <f ca="1">B226+VLOOKUP(N226,INDIRECT('1.CropDatabase'!$C$3),6,0)</f>
        <v>#N/A</v>
      </c>
      <c r="F226" s="3"/>
      <c r="H226" s="63" t="e">
        <f ca="1">VLOOKUP(N226,INDIRECT('1.CropDatabase'!$C$3),16,0)*R226</f>
        <v>#N/A</v>
      </c>
      <c r="I226" s="63" t="e">
        <f ca="1">VLOOKUP(N226,INDIRECT('1.CropDatabase'!$C$3),15,0)*R226</f>
        <v>#N/A</v>
      </c>
      <c r="J226" s="54" t="e">
        <f ca="1">B226+VLOOKUP(N226,INDIRECT('1.CropDatabase'!$C$3),12,0)</f>
        <v>#N/A</v>
      </c>
      <c r="K226" s="63" t="e">
        <f ca="1">B226+VLOOKUP(P226,INDIRECT('1.CropDatabase'!$C$3),12,0)+VLOOKUP(P226,INDIRECT('1.CropDatabase'!$C$3),13,0)</f>
        <v>#N/A</v>
      </c>
      <c r="L226" s="61" t="e">
        <f ca="1">VLOOKUP($N226,INDIRECT('1.CropDatabase'!$C$3),33,0)</f>
        <v>#N/A</v>
      </c>
      <c r="M226" s="33" t="e">
        <f ca="1">R226*VLOOKUP($N226,INDIRECT('1.CropDatabase'!$C$3),35,0)</f>
        <v>#N/A</v>
      </c>
      <c r="O226" s="73" t="s">
        <v>46</v>
      </c>
      <c r="Q226" s="73" t="s">
        <v>49</v>
      </c>
      <c r="S226" s="73" t="s">
        <v>47</v>
      </c>
      <c r="T226" s="74" t="e">
        <f t="shared" ca="1" si="6"/>
        <v>#N/A</v>
      </c>
      <c r="U226" s="75" t="s">
        <v>52</v>
      </c>
      <c r="V226" s="76" t="e">
        <f t="shared" ca="1" si="7"/>
        <v>#N/A</v>
      </c>
    </row>
    <row r="227" spans="1:22" x14ac:dyDescent="0.2">
      <c r="A227" s="2"/>
      <c r="B227" s="108"/>
      <c r="C227" s="53" t="e">
        <f ca="1">R227*VLOOKUP(N227,INDIRECT('1.CropDatabase'!$C$3),8,0)</f>
        <v>#N/A</v>
      </c>
      <c r="D227" s="54" t="e">
        <f ca="1">IF(VLOOKUP(N227,INDIRECT('1.CropDatabase'!$C$3),9,0)="DS","DS",R227*VLOOKUP(N227,INDIRECT('1.CropDatabase'!$C$3),9,0))</f>
        <v>#N/A</v>
      </c>
      <c r="E227" s="74" t="e">
        <f ca="1">B227+VLOOKUP(N227,INDIRECT('1.CropDatabase'!$C$3),6,0)</f>
        <v>#N/A</v>
      </c>
      <c r="F227" s="3"/>
      <c r="H227" s="63" t="e">
        <f ca="1">VLOOKUP(N227,INDIRECT('1.CropDatabase'!$C$3),16,0)*R227</f>
        <v>#N/A</v>
      </c>
      <c r="I227" s="63" t="e">
        <f ca="1">VLOOKUP(N227,INDIRECT('1.CropDatabase'!$C$3),15,0)*R227</f>
        <v>#N/A</v>
      </c>
      <c r="J227" s="54" t="e">
        <f ca="1">B227+VLOOKUP(N227,INDIRECT('1.CropDatabase'!$C$3),12,0)</f>
        <v>#N/A</v>
      </c>
      <c r="K227" s="63" t="e">
        <f ca="1">B227+VLOOKUP(P227,INDIRECT('1.CropDatabase'!$C$3),12,0)+VLOOKUP(P227,INDIRECT('1.CropDatabase'!$C$3),13,0)</f>
        <v>#N/A</v>
      </c>
      <c r="L227" s="61" t="e">
        <f ca="1">VLOOKUP($N227,INDIRECT('1.CropDatabase'!$C$3),33,0)</f>
        <v>#N/A</v>
      </c>
      <c r="M227" s="33" t="e">
        <f ca="1">R227*VLOOKUP($N227,INDIRECT('1.CropDatabase'!$C$3),35,0)</f>
        <v>#N/A</v>
      </c>
      <c r="O227" s="73" t="s">
        <v>46</v>
      </c>
      <c r="Q227" s="73" t="s">
        <v>49</v>
      </c>
      <c r="S227" s="73" t="s">
        <v>47</v>
      </c>
      <c r="T227" s="74" t="e">
        <f t="shared" ca="1" si="6"/>
        <v>#N/A</v>
      </c>
      <c r="U227" s="75" t="s">
        <v>52</v>
      </c>
      <c r="V227" s="76" t="e">
        <f t="shared" ca="1" si="7"/>
        <v>#N/A</v>
      </c>
    </row>
    <row r="228" spans="1:22" x14ac:dyDescent="0.2">
      <c r="A228" s="2"/>
      <c r="B228" s="108"/>
      <c r="C228" s="53" t="e">
        <f ca="1">R228*VLOOKUP(N228,INDIRECT('1.CropDatabase'!$C$3),8,0)</f>
        <v>#N/A</v>
      </c>
      <c r="D228" s="54" t="e">
        <f ca="1">IF(VLOOKUP(N228,INDIRECT('1.CropDatabase'!$C$3),9,0)="DS","DS",R228*VLOOKUP(N228,INDIRECT('1.CropDatabase'!$C$3),9,0))</f>
        <v>#N/A</v>
      </c>
      <c r="E228" s="74" t="e">
        <f ca="1">B228+VLOOKUP(N228,INDIRECT('1.CropDatabase'!$C$3),6,0)</f>
        <v>#N/A</v>
      </c>
      <c r="F228" s="3"/>
      <c r="H228" s="63" t="e">
        <f ca="1">VLOOKUP(N228,INDIRECT('1.CropDatabase'!$C$3),16,0)*R228</f>
        <v>#N/A</v>
      </c>
      <c r="I228" s="63" t="e">
        <f ca="1">VLOOKUP(N228,INDIRECT('1.CropDatabase'!$C$3),15,0)*R228</f>
        <v>#N/A</v>
      </c>
      <c r="J228" s="54" t="e">
        <f ca="1">B228+VLOOKUP(N228,INDIRECT('1.CropDatabase'!$C$3),12,0)</f>
        <v>#N/A</v>
      </c>
      <c r="K228" s="63" t="e">
        <f ca="1">B228+VLOOKUP(P228,INDIRECT('1.CropDatabase'!$C$3),12,0)+VLOOKUP(P228,INDIRECT('1.CropDatabase'!$C$3),13,0)</f>
        <v>#N/A</v>
      </c>
      <c r="L228" s="61" t="e">
        <f ca="1">VLOOKUP($N228,INDIRECT('1.CropDatabase'!$C$3),33,0)</f>
        <v>#N/A</v>
      </c>
      <c r="M228" s="33" t="e">
        <f ca="1">R228*VLOOKUP($N228,INDIRECT('1.CropDatabase'!$C$3),35,0)</f>
        <v>#N/A</v>
      </c>
      <c r="O228" s="73" t="s">
        <v>46</v>
      </c>
      <c r="Q228" s="73" t="s">
        <v>49</v>
      </c>
      <c r="S228" s="73" t="s">
        <v>47</v>
      </c>
      <c r="T228" s="74" t="e">
        <f t="shared" ca="1" si="6"/>
        <v>#N/A</v>
      </c>
      <c r="U228" s="75" t="s">
        <v>52</v>
      </c>
      <c r="V228" s="76" t="e">
        <f t="shared" ca="1" si="7"/>
        <v>#N/A</v>
      </c>
    </row>
    <row r="229" spans="1:22" x14ac:dyDescent="0.2">
      <c r="A229" s="2"/>
      <c r="B229" s="108"/>
      <c r="C229" s="53" t="e">
        <f ca="1">R229*VLOOKUP(N229,INDIRECT('1.CropDatabase'!$C$3),8,0)</f>
        <v>#N/A</v>
      </c>
      <c r="D229" s="54" t="e">
        <f ca="1">IF(VLOOKUP(N229,INDIRECT('1.CropDatabase'!$C$3),9,0)="DS","DS",R229*VLOOKUP(N229,INDIRECT('1.CropDatabase'!$C$3),9,0))</f>
        <v>#N/A</v>
      </c>
      <c r="E229" s="74" t="e">
        <f ca="1">B229+VLOOKUP(N229,INDIRECT('1.CropDatabase'!$C$3),6,0)</f>
        <v>#N/A</v>
      </c>
      <c r="F229" s="3"/>
      <c r="H229" s="63" t="e">
        <f ca="1">VLOOKUP(N229,INDIRECT('1.CropDatabase'!$C$3),16,0)*R229</f>
        <v>#N/A</v>
      </c>
      <c r="I229" s="63" t="e">
        <f ca="1">VLOOKUP(N229,INDIRECT('1.CropDatabase'!$C$3),15,0)*R229</f>
        <v>#N/A</v>
      </c>
      <c r="J229" s="54" t="e">
        <f ca="1">B229+VLOOKUP(N229,INDIRECT('1.CropDatabase'!$C$3),12,0)</f>
        <v>#N/A</v>
      </c>
      <c r="K229" s="63" t="e">
        <f ca="1">B229+VLOOKUP(P229,INDIRECT('1.CropDatabase'!$C$3),12,0)+VLOOKUP(P229,INDIRECT('1.CropDatabase'!$C$3),13,0)</f>
        <v>#N/A</v>
      </c>
      <c r="L229" s="61" t="e">
        <f ca="1">VLOOKUP($N229,INDIRECT('1.CropDatabase'!$C$3),33,0)</f>
        <v>#N/A</v>
      </c>
      <c r="M229" s="33" t="e">
        <f ca="1">R229*VLOOKUP($N229,INDIRECT('1.CropDatabase'!$C$3),35,0)</f>
        <v>#N/A</v>
      </c>
      <c r="O229" s="73" t="s">
        <v>46</v>
      </c>
      <c r="Q229" s="73" t="s">
        <v>49</v>
      </c>
      <c r="S229" s="73" t="s">
        <v>47</v>
      </c>
      <c r="T229" s="74" t="e">
        <f t="shared" ca="1" si="6"/>
        <v>#N/A</v>
      </c>
      <c r="U229" s="75" t="s">
        <v>52</v>
      </c>
      <c r="V229" s="76" t="e">
        <f t="shared" ca="1" si="7"/>
        <v>#N/A</v>
      </c>
    </row>
    <row r="230" spans="1:22" x14ac:dyDescent="0.2">
      <c r="A230" s="2"/>
      <c r="B230" s="108"/>
      <c r="C230" s="53" t="e">
        <f ca="1">R230*VLOOKUP(N230,INDIRECT('1.CropDatabase'!$C$3),8,0)</f>
        <v>#N/A</v>
      </c>
      <c r="D230" s="54" t="e">
        <f ca="1">IF(VLOOKUP(N230,INDIRECT('1.CropDatabase'!$C$3),9,0)="DS","DS",R230*VLOOKUP(N230,INDIRECT('1.CropDatabase'!$C$3),9,0))</f>
        <v>#N/A</v>
      </c>
      <c r="E230" s="74" t="e">
        <f ca="1">B230+VLOOKUP(N230,INDIRECT('1.CropDatabase'!$C$3),6,0)</f>
        <v>#N/A</v>
      </c>
      <c r="F230" s="3"/>
      <c r="H230" s="63" t="e">
        <f ca="1">VLOOKUP(N230,INDIRECT('1.CropDatabase'!$C$3),16,0)*R230</f>
        <v>#N/A</v>
      </c>
      <c r="I230" s="63" t="e">
        <f ca="1">VLOOKUP(N230,INDIRECT('1.CropDatabase'!$C$3),15,0)*R230</f>
        <v>#N/A</v>
      </c>
      <c r="J230" s="54" t="e">
        <f ca="1">B230+VLOOKUP(N230,INDIRECT('1.CropDatabase'!$C$3),12,0)</f>
        <v>#N/A</v>
      </c>
      <c r="K230" s="63" t="e">
        <f ca="1">B230+VLOOKUP(P230,INDIRECT('1.CropDatabase'!$C$3),12,0)+VLOOKUP(P230,INDIRECT('1.CropDatabase'!$C$3),13,0)</f>
        <v>#N/A</v>
      </c>
      <c r="L230" s="61" t="e">
        <f ca="1">VLOOKUP($N230,INDIRECT('1.CropDatabase'!$C$3),33,0)</f>
        <v>#N/A</v>
      </c>
      <c r="M230" s="33" t="e">
        <f ca="1">R230*VLOOKUP($N230,INDIRECT('1.CropDatabase'!$C$3),35,0)</f>
        <v>#N/A</v>
      </c>
      <c r="O230" s="73" t="s">
        <v>46</v>
      </c>
      <c r="Q230" s="73" t="s">
        <v>49</v>
      </c>
      <c r="S230" s="73" t="s">
        <v>47</v>
      </c>
      <c r="T230" s="74" t="e">
        <f t="shared" ca="1" si="6"/>
        <v>#N/A</v>
      </c>
      <c r="U230" s="75" t="s">
        <v>52</v>
      </c>
      <c r="V230" s="76" t="e">
        <f t="shared" ca="1" si="7"/>
        <v>#N/A</v>
      </c>
    </row>
    <row r="231" spans="1:22" x14ac:dyDescent="0.2">
      <c r="A231" s="2"/>
      <c r="B231" s="108"/>
      <c r="C231" s="53" t="e">
        <f ca="1">R231*VLOOKUP(N231,INDIRECT('1.CropDatabase'!$C$3),8,0)</f>
        <v>#N/A</v>
      </c>
      <c r="D231" s="54" t="e">
        <f ca="1">IF(VLOOKUP(N231,INDIRECT('1.CropDatabase'!$C$3),9,0)="DS","DS",R231*VLOOKUP(N231,INDIRECT('1.CropDatabase'!$C$3),9,0))</f>
        <v>#N/A</v>
      </c>
      <c r="E231" s="74" t="e">
        <f ca="1">B231+VLOOKUP(N231,INDIRECT('1.CropDatabase'!$C$3),6,0)</f>
        <v>#N/A</v>
      </c>
      <c r="F231" s="3"/>
      <c r="H231" s="63" t="e">
        <f ca="1">VLOOKUP(N231,INDIRECT('1.CropDatabase'!$C$3),16,0)*R231</f>
        <v>#N/A</v>
      </c>
      <c r="I231" s="63" t="e">
        <f ca="1">VLOOKUP(N231,INDIRECT('1.CropDatabase'!$C$3),15,0)*R231</f>
        <v>#N/A</v>
      </c>
      <c r="J231" s="54" t="e">
        <f ca="1">B231+VLOOKUP(N231,INDIRECT('1.CropDatabase'!$C$3),12,0)</f>
        <v>#N/A</v>
      </c>
      <c r="K231" s="63" t="e">
        <f ca="1">B231+VLOOKUP(P231,INDIRECT('1.CropDatabase'!$C$3),12,0)+VLOOKUP(P231,INDIRECT('1.CropDatabase'!$C$3),13,0)</f>
        <v>#N/A</v>
      </c>
      <c r="L231" s="61" t="e">
        <f ca="1">VLOOKUP($N231,INDIRECT('1.CropDatabase'!$C$3),33,0)</f>
        <v>#N/A</v>
      </c>
      <c r="M231" s="33" t="e">
        <f ca="1">R231*VLOOKUP($N231,INDIRECT('1.CropDatabase'!$C$3),35,0)</f>
        <v>#N/A</v>
      </c>
      <c r="O231" s="73" t="s">
        <v>46</v>
      </c>
      <c r="Q231" s="73" t="s">
        <v>49</v>
      </c>
      <c r="S231" s="73" t="s">
        <v>47</v>
      </c>
      <c r="T231" s="74" t="e">
        <f t="shared" ca="1" si="6"/>
        <v>#N/A</v>
      </c>
      <c r="U231" s="75" t="s">
        <v>52</v>
      </c>
      <c r="V231" s="76" t="e">
        <f t="shared" ca="1" si="7"/>
        <v>#N/A</v>
      </c>
    </row>
    <row r="232" spans="1:22" x14ac:dyDescent="0.2">
      <c r="A232" s="2"/>
      <c r="B232" s="108"/>
      <c r="C232" s="53" t="e">
        <f ca="1">R232*VLOOKUP(N232,INDIRECT('1.CropDatabase'!$C$3),8,0)</f>
        <v>#N/A</v>
      </c>
      <c r="D232" s="54" t="e">
        <f ca="1">IF(VLOOKUP(N232,INDIRECT('1.CropDatabase'!$C$3),9,0)="DS","DS",R232*VLOOKUP(N232,INDIRECT('1.CropDatabase'!$C$3),9,0))</f>
        <v>#N/A</v>
      </c>
      <c r="E232" s="74" t="e">
        <f ca="1">B232+VLOOKUP(N232,INDIRECT('1.CropDatabase'!$C$3),6,0)</f>
        <v>#N/A</v>
      </c>
      <c r="F232" s="3"/>
      <c r="H232" s="63" t="e">
        <f ca="1">VLOOKUP(N232,INDIRECT('1.CropDatabase'!$C$3),16,0)*R232</f>
        <v>#N/A</v>
      </c>
      <c r="I232" s="63" t="e">
        <f ca="1">VLOOKUP(N232,INDIRECT('1.CropDatabase'!$C$3),15,0)*R232</f>
        <v>#N/A</v>
      </c>
      <c r="J232" s="54" t="e">
        <f ca="1">B232+VLOOKUP(N232,INDIRECT('1.CropDatabase'!$C$3),12,0)</f>
        <v>#N/A</v>
      </c>
      <c r="K232" s="63" t="e">
        <f ca="1">B232+VLOOKUP(P232,INDIRECT('1.CropDatabase'!$C$3),12,0)+VLOOKUP(P232,INDIRECT('1.CropDatabase'!$C$3),13,0)</f>
        <v>#N/A</v>
      </c>
      <c r="L232" s="61" t="e">
        <f ca="1">VLOOKUP($N232,INDIRECT('1.CropDatabase'!$C$3),33,0)</f>
        <v>#N/A</v>
      </c>
      <c r="M232" s="33" t="e">
        <f ca="1">R232*VLOOKUP($N232,INDIRECT('1.CropDatabase'!$C$3),35,0)</f>
        <v>#N/A</v>
      </c>
      <c r="O232" s="73" t="s">
        <v>46</v>
      </c>
      <c r="Q232" s="73" t="s">
        <v>49</v>
      </c>
      <c r="S232" s="73" t="s">
        <v>47</v>
      </c>
      <c r="T232" s="74" t="e">
        <f t="shared" ca="1" si="6"/>
        <v>#N/A</v>
      </c>
      <c r="U232" s="75" t="s">
        <v>52</v>
      </c>
      <c r="V232" s="76" t="e">
        <f t="shared" ca="1" si="7"/>
        <v>#N/A</v>
      </c>
    </row>
    <row r="233" spans="1:22" x14ac:dyDescent="0.2">
      <c r="A233" s="2"/>
      <c r="B233" s="108"/>
      <c r="C233" s="53" t="e">
        <f ca="1">R233*VLOOKUP(N233,INDIRECT('1.CropDatabase'!$C$3),8,0)</f>
        <v>#N/A</v>
      </c>
      <c r="D233" s="54" t="e">
        <f ca="1">IF(VLOOKUP(N233,INDIRECT('1.CropDatabase'!$C$3),9,0)="DS","DS",R233*VLOOKUP(N233,INDIRECT('1.CropDatabase'!$C$3),9,0))</f>
        <v>#N/A</v>
      </c>
      <c r="E233" s="74" t="e">
        <f ca="1">B233+VLOOKUP(N233,INDIRECT('1.CropDatabase'!$C$3),6,0)</f>
        <v>#N/A</v>
      </c>
      <c r="F233" s="3"/>
      <c r="H233" s="63" t="e">
        <f ca="1">VLOOKUP(N233,INDIRECT('1.CropDatabase'!$C$3),16,0)*R233</f>
        <v>#N/A</v>
      </c>
      <c r="I233" s="63" t="e">
        <f ca="1">VLOOKUP(N233,INDIRECT('1.CropDatabase'!$C$3),15,0)*R233</f>
        <v>#N/A</v>
      </c>
      <c r="J233" s="54" t="e">
        <f ca="1">B233+VLOOKUP(N233,INDIRECT('1.CropDatabase'!$C$3),12,0)</f>
        <v>#N/A</v>
      </c>
      <c r="K233" s="63" t="e">
        <f ca="1">B233+VLOOKUP(P233,INDIRECT('1.CropDatabase'!$C$3),12,0)+VLOOKUP(P233,INDIRECT('1.CropDatabase'!$C$3),13,0)</f>
        <v>#N/A</v>
      </c>
      <c r="L233" s="61" t="e">
        <f ca="1">VLOOKUP($N233,INDIRECT('1.CropDatabase'!$C$3),33,0)</f>
        <v>#N/A</v>
      </c>
      <c r="M233" s="33" t="e">
        <f ca="1">R233*VLOOKUP($N233,INDIRECT('1.CropDatabase'!$C$3),35,0)</f>
        <v>#N/A</v>
      </c>
      <c r="O233" s="73" t="s">
        <v>46</v>
      </c>
      <c r="Q233" s="73" t="s">
        <v>49</v>
      </c>
      <c r="S233" s="73" t="s">
        <v>47</v>
      </c>
      <c r="T233" s="74" t="e">
        <f t="shared" ca="1" si="6"/>
        <v>#N/A</v>
      </c>
      <c r="U233" s="75" t="s">
        <v>52</v>
      </c>
      <c r="V233" s="76" t="e">
        <f t="shared" ca="1" si="7"/>
        <v>#N/A</v>
      </c>
    </row>
    <row r="234" spans="1:22" x14ac:dyDescent="0.2">
      <c r="A234" s="2"/>
      <c r="B234" s="108"/>
      <c r="C234" s="53" t="e">
        <f ca="1">R234*VLOOKUP(N234,INDIRECT('1.CropDatabase'!$C$3),8,0)</f>
        <v>#N/A</v>
      </c>
      <c r="D234" s="54" t="e">
        <f ca="1">IF(VLOOKUP(N234,INDIRECT('1.CropDatabase'!$C$3),9,0)="DS","DS",R234*VLOOKUP(N234,INDIRECT('1.CropDatabase'!$C$3),9,0))</f>
        <v>#N/A</v>
      </c>
      <c r="E234" s="74" t="e">
        <f ca="1">B234+VLOOKUP(N234,INDIRECT('1.CropDatabase'!$C$3),6,0)</f>
        <v>#N/A</v>
      </c>
      <c r="F234" s="3"/>
      <c r="H234" s="63" t="e">
        <f ca="1">VLOOKUP(N234,INDIRECT('1.CropDatabase'!$C$3),16,0)*R234</f>
        <v>#N/A</v>
      </c>
      <c r="I234" s="63" t="e">
        <f ca="1">VLOOKUP(N234,INDIRECT('1.CropDatabase'!$C$3),15,0)*R234</f>
        <v>#N/A</v>
      </c>
      <c r="J234" s="54" t="e">
        <f ca="1">B234+VLOOKUP(N234,INDIRECT('1.CropDatabase'!$C$3),12,0)</f>
        <v>#N/A</v>
      </c>
      <c r="K234" s="63" t="e">
        <f ca="1">B234+VLOOKUP(P234,INDIRECT('1.CropDatabase'!$C$3),12,0)+VLOOKUP(P234,INDIRECT('1.CropDatabase'!$C$3),13,0)</f>
        <v>#N/A</v>
      </c>
      <c r="L234" s="61" t="e">
        <f ca="1">VLOOKUP($N234,INDIRECT('1.CropDatabase'!$C$3),33,0)</f>
        <v>#N/A</v>
      </c>
      <c r="M234" s="33" t="e">
        <f ca="1">R234*VLOOKUP($N234,INDIRECT('1.CropDatabase'!$C$3),35,0)</f>
        <v>#N/A</v>
      </c>
      <c r="O234" s="73" t="s">
        <v>46</v>
      </c>
      <c r="Q234" s="73" t="s">
        <v>49</v>
      </c>
      <c r="S234" s="73" t="s">
        <v>47</v>
      </c>
      <c r="T234" s="74" t="e">
        <f t="shared" ca="1" si="6"/>
        <v>#N/A</v>
      </c>
      <c r="U234" s="75" t="s">
        <v>52</v>
      </c>
      <c r="V234" s="76" t="e">
        <f t="shared" ca="1" si="7"/>
        <v>#N/A</v>
      </c>
    </row>
    <row r="235" spans="1:22" x14ac:dyDescent="0.2">
      <c r="A235" s="2"/>
      <c r="B235" s="108"/>
      <c r="C235" s="53" t="e">
        <f ca="1">R235*VLOOKUP(N235,INDIRECT('1.CropDatabase'!$C$3),8,0)</f>
        <v>#N/A</v>
      </c>
      <c r="D235" s="54" t="e">
        <f ca="1">IF(VLOOKUP(N235,INDIRECT('1.CropDatabase'!$C$3),9,0)="DS","DS",R235*VLOOKUP(N235,INDIRECT('1.CropDatabase'!$C$3),9,0))</f>
        <v>#N/A</v>
      </c>
      <c r="E235" s="74" t="e">
        <f ca="1">B235+VLOOKUP(N235,INDIRECT('1.CropDatabase'!$C$3),6,0)</f>
        <v>#N/A</v>
      </c>
      <c r="F235" s="3"/>
      <c r="H235" s="63" t="e">
        <f ca="1">VLOOKUP(N235,INDIRECT('1.CropDatabase'!$C$3),16,0)*R235</f>
        <v>#N/A</v>
      </c>
      <c r="I235" s="63" t="e">
        <f ca="1">VLOOKUP(N235,INDIRECT('1.CropDatabase'!$C$3),15,0)*R235</f>
        <v>#N/A</v>
      </c>
      <c r="J235" s="54" t="e">
        <f ca="1">B235+VLOOKUP(N235,INDIRECT('1.CropDatabase'!$C$3),12,0)</f>
        <v>#N/A</v>
      </c>
      <c r="K235" s="63" t="e">
        <f ca="1">B235+VLOOKUP(P235,INDIRECT('1.CropDatabase'!$C$3),12,0)+VLOOKUP(P235,INDIRECT('1.CropDatabase'!$C$3),13,0)</f>
        <v>#N/A</v>
      </c>
      <c r="L235" s="61" t="e">
        <f ca="1">VLOOKUP($N235,INDIRECT('1.CropDatabase'!$C$3),33,0)</f>
        <v>#N/A</v>
      </c>
      <c r="M235" s="33" t="e">
        <f ca="1">R235*VLOOKUP($N235,INDIRECT('1.CropDatabase'!$C$3),35,0)</f>
        <v>#N/A</v>
      </c>
      <c r="O235" s="73" t="s">
        <v>46</v>
      </c>
      <c r="Q235" s="73" t="s">
        <v>49</v>
      </c>
      <c r="S235" s="73" t="s">
        <v>47</v>
      </c>
      <c r="T235" s="74" t="e">
        <f t="shared" ca="1" si="6"/>
        <v>#N/A</v>
      </c>
      <c r="U235" s="75" t="s">
        <v>52</v>
      </c>
      <c r="V235" s="76" t="e">
        <f t="shared" ca="1" si="7"/>
        <v>#N/A</v>
      </c>
    </row>
    <row r="236" spans="1:22" x14ac:dyDescent="0.2">
      <c r="A236" s="2"/>
      <c r="B236" s="108"/>
      <c r="C236" s="53" t="e">
        <f ca="1">R236*VLOOKUP(N236,INDIRECT('1.CropDatabase'!$C$3),8,0)</f>
        <v>#N/A</v>
      </c>
      <c r="D236" s="54" t="e">
        <f ca="1">IF(VLOOKUP(N236,INDIRECT('1.CropDatabase'!$C$3),9,0)="DS","DS",R236*VLOOKUP(N236,INDIRECT('1.CropDatabase'!$C$3),9,0))</f>
        <v>#N/A</v>
      </c>
      <c r="E236" s="74" t="e">
        <f ca="1">B236+VLOOKUP(N236,INDIRECT('1.CropDatabase'!$C$3),6,0)</f>
        <v>#N/A</v>
      </c>
      <c r="F236" s="3"/>
      <c r="H236" s="63" t="e">
        <f ca="1">VLOOKUP(N236,INDIRECT('1.CropDatabase'!$C$3),16,0)*R236</f>
        <v>#N/A</v>
      </c>
      <c r="I236" s="63" t="e">
        <f ca="1">VLOOKUP(N236,INDIRECT('1.CropDatabase'!$C$3),15,0)*R236</f>
        <v>#N/A</v>
      </c>
      <c r="J236" s="54" t="e">
        <f ca="1">B236+VLOOKUP(N236,INDIRECT('1.CropDatabase'!$C$3),12,0)</f>
        <v>#N/A</v>
      </c>
      <c r="K236" s="63" t="e">
        <f ca="1">B236+VLOOKUP(P236,INDIRECT('1.CropDatabase'!$C$3),12,0)+VLOOKUP(P236,INDIRECT('1.CropDatabase'!$C$3),13,0)</f>
        <v>#N/A</v>
      </c>
      <c r="L236" s="61" t="e">
        <f ca="1">VLOOKUP($N236,INDIRECT('1.CropDatabase'!$C$3),33,0)</f>
        <v>#N/A</v>
      </c>
      <c r="M236" s="33" t="e">
        <f ca="1">R236*VLOOKUP($N236,INDIRECT('1.CropDatabase'!$C$3),35,0)</f>
        <v>#N/A</v>
      </c>
      <c r="O236" s="73" t="s">
        <v>46</v>
      </c>
      <c r="Q236" s="73" t="s">
        <v>49</v>
      </c>
      <c r="S236" s="73" t="s">
        <v>47</v>
      </c>
      <c r="T236" s="74" t="e">
        <f t="shared" ca="1" si="6"/>
        <v>#N/A</v>
      </c>
      <c r="U236" s="75" t="s">
        <v>52</v>
      </c>
      <c r="V236" s="76" t="e">
        <f t="shared" ca="1" si="7"/>
        <v>#N/A</v>
      </c>
    </row>
    <row r="237" spans="1:22" x14ac:dyDescent="0.2">
      <c r="A237" s="2"/>
      <c r="B237" s="108"/>
      <c r="C237" s="53" t="e">
        <f ca="1">R237*VLOOKUP(N237,INDIRECT('1.CropDatabase'!$C$3),8,0)</f>
        <v>#N/A</v>
      </c>
      <c r="D237" s="54" t="e">
        <f ca="1">IF(VLOOKUP(N237,INDIRECT('1.CropDatabase'!$C$3),9,0)="DS","DS",R237*VLOOKUP(N237,INDIRECT('1.CropDatabase'!$C$3),9,0))</f>
        <v>#N/A</v>
      </c>
      <c r="E237" s="74" t="e">
        <f ca="1">B237+VLOOKUP(N237,INDIRECT('1.CropDatabase'!$C$3),6,0)</f>
        <v>#N/A</v>
      </c>
      <c r="F237" s="3"/>
      <c r="H237" s="63" t="e">
        <f ca="1">VLOOKUP(N237,INDIRECT('1.CropDatabase'!$C$3),16,0)*R237</f>
        <v>#N/A</v>
      </c>
      <c r="I237" s="63" t="e">
        <f ca="1">VLOOKUP(N237,INDIRECT('1.CropDatabase'!$C$3),15,0)*R237</f>
        <v>#N/A</v>
      </c>
      <c r="J237" s="54" t="e">
        <f ca="1">B237+VLOOKUP(N237,INDIRECT('1.CropDatabase'!$C$3),12,0)</f>
        <v>#N/A</v>
      </c>
      <c r="K237" s="63" t="e">
        <f ca="1">B237+VLOOKUP(P237,INDIRECT('1.CropDatabase'!$C$3),12,0)+VLOOKUP(P237,INDIRECT('1.CropDatabase'!$C$3),13,0)</f>
        <v>#N/A</v>
      </c>
      <c r="L237" s="61" t="e">
        <f ca="1">VLOOKUP($N237,INDIRECT('1.CropDatabase'!$C$3),33,0)</f>
        <v>#N/A</v>
      </c>
      <c r="M237" s="33" t="e">
        <f ca="1">R237*VLOOKUP($N237,INDIRECT('1.CropDatabase'!$C$3),35,0)</f>
        <v>#N/A</v>
      </c>
      <c r="O237" s="73" t="s">
        <v>46</v>
      </c>
      <c r="Q237" s="73" t="s">
        <v>49</v>
      </c>
      <c r="S237" s="73" t="s">
        <v>47</v>
      </c>
      <c r="T237" s="74" t="e">
        <f t="shared" ca="1" si="6"/>
        <v>#N/A</v>
      </c>
      <c r="U237" s="75" t="s">
        <v>52</v>
      </c>
      <c r="V237" s="76" t="e">
        <f t="shared" ca="1" si="7"/>
        <v>#N/A</v>
      </c>
    </row>
    <row r="238" spans="1:22" x14ac:dyDescent="0.2">
      <c r="A238" s="2"/>
      <c r="B238" s="108"/>
      <c r="C238" s="53" t="e">
        <f ca="1">R238*VLOOKUP(N238,INDIRECT('1.CropDatabase'!$C$3),8,0)</f>
        <v>#N/A</v>
      </c>
      <c r="D238" s="54" t="e">
        <f ca="1">IF(VLOOKUP(N238,INDIRECT('1.CropDatabase'!$C$3),9,0)="DS","DS",R238*VLOOKUP(N238,INDIRECT('1.CropDatabase'!$C$3),9,0))</f>
        <v>#N/A</v>
      </c>
      <c r="E238" s="74" t="e">
        <f ca="1">B238+VLOOKUP(N238,INDIRECT('1.CropDatabase'!$C$3),6,0)</f>
        <v>#N/A</v>
      </c>
      <c r="F238" s="3"/>
      <c r="H238" s="63" t="e">
        <f ca="1">VLOOKUP(N238,INDIRECT('1.CropDatabase'!$C$3),16,0)*R238</f>
        <v>#N/A</v>
      </c>
      <c r="I238" s="63" t="e">
        <f ca="1">VLOOKUP(N238,INDIRECT('1.CropDatabase'!$C$3),15,0)*R238</f>
        <v>#N/A</v>
      </c>
      <c r="J238" s="54" t="e">
        <f ca="1">B238+VLOOKUP(N238,INDIRECT('1.CropDatabase'!$C$3),12,0)</f>
        <v>#N/A</v>
      </c>
      <c r="K238" s="63" t="e">
        <f ca="1">B238+VLOOKUP(P238,INDIRECT('1.CropDatabase'!$C$3),12,0)+VLOOKUP(P238,INDIRECT('1.CropDatabase'!$C$3),13,0)</f>
        <v>#N/A</v>
      </c>
      <c r="L238" s="61" t="e">
        <f ca="1">VLOOKUP($N238,INDIRECT('1.CropDatabase'!$C$3),33,0)</f>
        <v>#N/A</v>
      </c>
      <c r="M238" s="33" t="e">
        <f ca="1">R238*VLOOKUP($N238,INDIRECT('1.CropDatabase'!$C$3),35,0)</f>
        <v>#N/A</v>
      </c>
      <c r="O238" s="73" t="s">
        <v>46</v>
      </c>
      <c r="Q238" s="73" t="s">
        <v>49</v>
      </c>
      <c r="S238" s="73" t="s">
        <v>47</v>
      </c>
      <c r="T238" s="74" t="e">
        <f t="shared" ca="1" si="6"/>
        <v>#N/A</v>
      </c>
      <c r="U238" s="75" t="s">
        <v>52</v>
      </c>
      <c r="V238" s="76" t="e">
        <f t="shared" ca="1" si="7"/>
        <v>#N/A</v>
      </c>
    </row>
    <row r="239" spans="1:22" x14ac:dyDescent="0.2">
      <c r="A239" s="2"/>
      <c r="B239" s="108"/>
      <c r="C239" s="53" t="e">
        <f ca="1">R239*VLOOKUP(N239,INDIRECT('1.CropDatabase'!$C$3),8,0)</f>
        <v>#N/A</v>
      </c>
      <c r="D239" s="54" t="e">
        <f ca="1">IF(VLOOKUP(N239,INDIRECT('1.CropDatabase'!$C$3),9,0)="DS","DS",R239*VLOOKUP(N239,INDIRECT('1.CropDatabase'!$C$3),9,0))</f>
        <v>#N/A</v>
      </c>
      <c r="E239" s="74" t="e">
        <f ca="1">B239+VLOOKUP(N239,INDIRECT('1.CropDatabase'!$C$3),6,0)</f>
        <v>#N/A</v>
      </c>
      <c r="F239" s="3"/>
      <c r="H239" s="63" t="e">
        <f ca="1">VLOOKUP(N239,INDIRECT('1.CropDatabase'!$C$3),16,0)*R239</f>
        <v>#N/A</v>
      </c>
      <c r="I239" s="63" t="e">
        <f ca="1">VLOOKUP(N239,INDIRECT('1.CropDatabase'!$C$3),15,0)*R239</f>
        <v>#N/A</v>
      </c>
      <c r="J239" s="54" t="e">
        <f ca="1">B239+VLOOKUP(N239,INDIRECT('1.CropDatabase'!$C$3),12,0)</f>
        <v>#N/A</v>
      </c>
      <c r="K239" s="63" t="e">
        <f ca="1">B239+VLOOKUP(P239,INDIRECT('1.CropDatabase'!$C$3),12,0)+VLOOKUP(P239,INDIRECT('1.CropDatabase'!$C$3),13,0)</f>
        <v>#N/A</v>
      </c>
      <c r="L239" s="61" t="e">
        <f ca="1">VLOOKUP($N239,INDIRECT('1.CropDatabase'!$C$3),33,0)</f>
        <v>#N/A</v>
      </c>
      <c r="M239" s="33" t="e">
        <f ca="1">R239*VLOOKUP($N239,INDIRECT('1.CropDatabase'!$C$3),35,0)</f>
        <v>#N/A</v>
      </c>
      <c r="O239" s="73" t="s">
        <v>46</v>
      </c>
      <c r="Q239" s="73" t="s">
        <v>49</v>
      </c>
      <c r="S239" s="73" t="s">
        <v>47</v>
      </c>
      <c r="T239" s="74" t="e">
        <f t="shared" ca="1" si="6"/>
        <v>#N/A</v>
      </c>
      <c r="U239" s="75" t="s">
        <v>52</v>
      </c>
      <c r="V239" s="76" t="e">
        <f t="shared" ca="1" si="7"/>
        <v>#N/A</v>
      </c>
    </row>
    <row r="240" spans="1:22" x14ac:dyDescent="0.2">
      <c r="A240" s="2"/>
      <c r="B240" s="108"/>
      <c r="C240" s="53" t="e">
        <f ca="1">R240*VLOOKUP(N240,INDIRECT('1.CropDatabase'!$C$3),8,0)</f>
        <v>#N/A</v>
      </c>
      <c r="D240" s="54" t="e">
        <f ca="1">IF(VLOOKUP(N240,INDIRECT('1.CropDatabase'!$C$3),9,0)="DS","DS",R240*VLOOKUP(N240,INDIRECT('1.CropDatabase'!$C$3),9,0))</f>
        <v>#N/A</v>
      </c>
      <c r="E240" s="74" t="e">
        <f ca="1">B240+VLOOKUP(N240,INDIRECT('1.CropDatabase'!$C$3),6,0)</f>
        <v>#N/A</v>
      </c>
      <c r="F240" s="3"/>
      <c r="H240" s="63" t="e">
        <f ca="1">VLOOKUP(N240,INDIRECT('1.CropDatabase'!$C$3),16,0)*R240</f>
        <v>#N/A</v>
      </c>
      <c r="I240" s="63" t="e">
        <f ca="1">VLOOKUP(N240,INDIRECT('1.CropDatabase'!$C$3),15,0)*R240</f>
        <v>#N/A</v>
      </c>
      <c r="J240" s="54" t="e">
        <f ca="1">B240+VLOOKUP(N240,INDIRECT('1.CropDatabase'!$C$3),12,0)</f>
        <v>#N/A</v>
      </c>
      <c r="K240" s="63" t="e">
        <f ca="1">B240+VLOOKUP(P240,INDIRECT('1.CropDatabase'!$C$3),12,0)+VLOOKUP(P240,INDIRECT('1.CropDatabase'!$C$3),13,0)</f>
        <v>#N/A</v>
      </c>
      <c r="L240" s="61" t="e">
        <f ca="1">VLOOKUP($N240,INDIRECT('1.CropDatabase'!$C$3),33,0)</f>
        <v>#N/A</v>
      </c>
      <c r="M240" s="33" t="e">
        <f ca="1">R240*VLOOKUP($N240,INDIRECT('1.CropDatabase'!$C$3),35,0)</f>
        <v>#N/A</v>
      </c>
      <c r="O240" s="73" t="s">
        <v>46</v>
      </c>
      <c r="Q240" s="73" t="s">
        <v>49</v>
      </c>
      <c r="S240" s="73" t="s">
        <v>47</v>
      </c>
      <c r="T240" s="74" t="e">
        <f t="shared" ca="1" si="6"/>
        <v>#N/A</v>
      </c>
      <c r="U240" s="75" t="s">
        <v>52</v>
      </c>
      <c r="V240" s="76" t="e">
        <f t="shared" ca="1" si="7"/>
        <v>#N/A</v>
      </c>
    </row>
    <row r="241" spans="1:23" x14ac:dyDescent="0.2">
      <c r="A241" s="2"/>
      <c r="B241" s="108"/>
      <c r="C241" s="53" t="e">
        <f ca="1">R241*VLOOKUP(N241,INDIRECT('1.CropDatabase'!$C$3),8,0)</f>
        <v>#N/A</v>
      </c>
      <c r="D241" s="54" t="e">
        <f ca="1">IF(VLOOKUP(N241,INDIRECT('1.CropDatabase'!$C$3),9,0)="DS","DS",R241*VLOOKUP(N241,INDIRECT('1.CropDatabase'!$C$3),9,0))</f>
        <v>#N/A</v>
      </c>
      <c r="E241" s="74" t="e">
        <f ca="1">B241+VLOOKUP(N241,INDIRECT('1.CropDatabase'!$C$3),6,0)</f>
        <v>#N/A</v>
      </c>
      <c r="F241" s="3"/>
      <c r="H241" s="63" t="e">
        <f ca="1">VLOOKUP(N241,INDIRECT('1.CropDatabase'!$C$3),16,0)*R241</f>
        <v>#N/A</v>
      </c>
      <c r="I241" s="63" t="e">
        <f ca="1">VLOOKUP(N241,INDIRECT('1.CropDatabase'!$C$3),15,0)*R241</f>
        <v>#N/A</v>
      </c>
      <c r="J241" s="54" t="e">
        <f ca="1">B241+VLOOKUP(N241,INDIRECT('1.CropDatabase'!$C$3),12,0)</f>
        <v>#N/A</v>
      </c>
      <c r="K241" s="63" t="e">
        <f ca="1">B241+VLOOKUP(P241,INDIRECT('1.CropDatabase'!$C$3),12,0)+VLOOKUP(P241,INDIRECT('1.CropDatabase'!$C$3),13,0)</f>
        <v>#N/A</v>
      </c>
      <c r="L241" s="61" t="e">
        <f ca="1">VLOOKUP($N241,INDIRECT('1.CropDatabase'!$C$3),33,0)</f>
        <v>#N/A</v>
      </c>
      <c r="M241" s="33" t="e">
        <f ca="1">R241*VLOOKUP($N241,INDIRECT('1.CropDatabase'!$C$3),35,0)</f>
        <v>#N/A</v>
      </c>
      <c r="O241" s="73" t="s">
        <v>46</v>
      </c>
      <c r="Q241" s="73" t="s">
        <v>49</v>
      </c>
      <c r="S241" s="73" t="s">
        <v>47</v>
      </c>
      <c r="T241" s="74" t="e">
        <f t="shared" ca="1" si="6"/>
        <v>#N/A</v>
      </c>
      <c r="U241" s="75" t="s">
        <v>52</v>
      </c>
      <c r="V241" s="76" t="e">
        <f t="shared" ca="1" si="7"/>
        <v>#N/A</v>
      </c>
    </row>
    <row r="242" spans="1:23" x14ac:dyDescent="0.2">
      <c r="A242" s="2"/>
      <c r="B242" s="108"/>
      <c r="C242" s="53" t="e">
        <f ca="1">R242*VLOOKUP(N242,INDIRECT('1.CropDatabase'!$C$3),8,0)</f>
        <v>#N/A</v>
      </c>
      <c r="D242" s="54" t="e">
        <f ca="1">IF(VLOOKUP(N242,INDIRECT('1.CropDatabase'!$C$3),9,0)="DS","DS",R242*VLOOKUP(N242,INDIRECT('1.CropDatabase'!$C$3),9,0))</f>
        <v>#N/A</v>
      </c>
      <c r="E242" s="74" t="e">
        <f ca="1">B242+VLOOKUP(N242,INDIRECT('1.CropDatabase'!$C$3),6,0)</f>
        <v>#N/A</v>
      </c>
      <c r="F242" s="3"/>
      <c r="H242" s="63" t="e">
        <f ca="1">VLOOKUP(N242,INDIRECT('1.CropDatabase'!$C$3),16,0)*R242</f>
        <v>#N/A</v>
      </c>
      <c r="I242" s="63" t="e">
        <f ca="1">VLOOKUP(N242,INDIRECT('1.CropDatabase'!$C$3),15,0)*R242</f>
        <v>#N/A</v>
      </c>
      <c r="J242" s="54" t="e">
        <f ca="1">B242+VLOOKUP(N242,INDIRECT('1.CropDatabase'!$C$3),12,0)</f>
        <v>#N/A</v>
      </c>
      <c r="K242" s="63" t="e">
        <f ca="1">B242+VLOOKUP(P242,INDIRECT('1.CropDatabase'!$C$3),12,0)+VLOOKUP(P242,INDIRECT('1.CropDatabase'!$C$3),13,0)</f>
        <v>#N/A</v>
      </c>
      <c r="L242" s="61" t="e">
        <f ca="1">VLOOKUP($N242,INDIRECT('1.CropDatabase'!$C$3),33,0)</f>
        <v>#N/A</v>
      </c>
      <c r="M242" s="33" t="e">
        <f ca="1">R242*VLOOKUP($N242,INDIRECT('1.CropDatabase'!$C$3),35,0)</f>
        <v>#N/A</v>
      </c>
      <c r="O242" s="73" t="s">
        <v>46</v>
      </c>
      <c r="Q242" s="73" t="s">
        <v>49</v>
      </c>
      <c r="S242" s="73" t="s">
        <v>47</v>
      </c>
      <c r="T242" s="74" t="e">
        <f t="shared" ca="1" si="6"/>
        <v>#N/A</v>
      </c>
      <c r="U242" s="75" t="s">
        <v>52</v>
      </c>
      <c r="V242" s="76" t="e">
        <f t="shared" ca="1" si="7"/>
        <v>#N/A</v>
      </c>
    </row>
    <row r="243" spans="1:23" x14ac:dyDescent="0.2">
      <c r="A243" s="2"/>
      <c r="B243" s="108"/>
      <c r="C243" s="53" t="e">
        <f ca="1">R243*VLOOKUP(N243,INDIRECT('1.CropDatabase'!$C$3),8,0)</f>
        <v>#N/A</v>
      </c>
      <c r="D243" s="54" t="e">
        <f ca="1">IF(VLOOKUP(N243,INDIRECT('1.CropDatabase'!$C$3),9,0)="DS","DS",R243*VLOOKUP(N243,INDIRECT('1.CropDatabase'!$C$3),9,0))</f>
        <v>#N/A</v>
      </c>
      <c r="E243" s="74" t="e">
        <f ca="1">B243+VLOOKUP(N243,INDIRECT('1.CropDatabase'!$C$3),6,0)</f>
        <v>#N/A</v>
      </c>
      <c r="F243" s="3"/>
      <c r="H243" s="63" t="e">
        <f ca="1">VLOOKUP(N243,INDIRECT('1.CropDatabase'!$C$3),16,0)*R243</f>
        <v>#N/A</v>
      </c>
      <c r="I243" s="63" t="e">
        <f ca="1">VLOOKUP(N243,INDIRECT('1.CropDatabase'!$C$3),15,0)*R243</f>
        <v>#N/A</v>
      </c>
      <c r="J243" s="54" t="e">
        <f ca="1">B243+VLOOKUP(N243,INDIRECT('1.CropDatabase'!$C$3),12,0)</f>
        <v>#N/A</v>
      </c>
      <c r="K243" s="63" t="e">
        <f ca="1">B243+VLOOKUP(P243,INDIRECT('1.CropDatabase'!$C$3),12,0)+VLOOKUP(P243,INDIRECT('1.CropDatabase'!$C$3),13,0)</f>
        <v>#N/A</v>
      </c>
      <c r="L243" s="61" t="e">
        <f ca="1">VLOOKUP($N243,INDIRECT('1.CropDatabase'!$C$3),33,0)</f>
        <v>#N/A</v>
      </c>
      <c r="M243" s="33" t="e">
        <f ca="1">R243*VLOOKUP($N243,INDIRECT('1.CropDatabase'!$C$3),35,0)</f>
        <v>#N/A</v>
      </c>
      <c r="O243" s="73" t="s">
        <v>46</v>
      </c>
      <c r="Q243" s="73" t="s">
        <v>49</v>
      </c>
      <c r="S243" s="73" t="s">
        <v>47</v>
      </c>
      <c r="T243" s="74" t="e">
        <f t="shared" ca="1" si="6"/>
        <v>#N/A</v>
      </c>
      <c r="U243" s="75" t="s">
        <v>52</v>
      </c>
      <c r="V243" s="76" t="e">
        <f t="shared" ca="1" si="7"/>
        <v>#N/A</v>
      </c>
    </row>
    <row r="244" spans="1:23" x14ac:dyDescent="0.2">
      <c r="A244" s="2"/>
      <c r="B244" s="108"/>
      <c r="C244" s="53" t="e">
        <f ca="1">R244*VLOOKUP(N244,INDIRECT('1.CropDatabase'!$C$3),8,0)</f>
        <v>#N/A</v>
      </c>
      <c r="D244" s="54" t="e">
        <f ca="1">IF(VLOOKUP(N244,INDIRECT('1.CropDatabase'!$C$3),9,0)="DS","DS",R244*VLOOKUP(N244,INDIRECT('1.CropDatabase'!$C$3),9,0))</f>
        <v>#N/A</v>
      </c>
      <c r="E244" s="74" t="e">
        <f ca="1">B244+VLOOKUP(N244,INDIRECT('1.CropDatabase'!$C$3),6,0)</f>
        <v>#N/A</v>
      </c>
      <c r="F244" s="3"/>
      <c r="H244" s="63" t="e">
        <f ca="1">VLOOKUP(N244,INDIRECT('1.CropDatabase'!$C$3),16,0)*R244</f>
        <v>#N/A</v>
      </c>
      <c r="I244" s="63" t="e">
        <f ca="1">VLOOKUP(N244,INDIRECT('1.CropDatabase'!$C$3),15,0)*R244</f>
        <v>#N/A</v>
      </c>
      <c r="J244" s="54" t="e">
        <f ca="1">B244+VLOOKUP(N244,INDIRECT('1.CropDatabase'!$C$3),12,0)</f>
        <v>#N/A</v>
      </c>
      <c r="K244" s="63" t="e">
        <f ca="1">B244+VLOOKUP(P244,INDIRECT('1.CropDatabase'!$C$3),12,0)+VLOOKUP(P244,INDIRECT('1.CropDatabase'!$C$3),13,0)</f>
        <v>#N/A</v>
      </c>
      <c r="L244" s="61" t="e">
        <f ca="1">VLOOKUP($N244,INDIRECT('1.CropDatabase'!$C$3),33,0)</f>
        <v>#N/A</v>
      </c>
      <c r="M244" s="33" t="e">
        <f ca="1">R244*VLOOKUP($N244,INDIRECT('1.CropDatabase'!$C$3),35,0)</f>
        <v>#N/A</v>
      </c>
      <c r="O244" s="73" t="s">
        <v>46</v>
      </c>
      <c r="Q244" s="73" t="s">
        <v>49</v>
      </c>
      <c r="S244" s="73" t="s">
        <v>47</v>
      </c>
      <c r="T244" s="74" t="e">
        <f t="shared" ca="1" si="6"/>
        <v>#N/A</v>
      </c>
      <c r="U244" s="75" t="s">
        <v>52</v>
      </c>
      <c r="V244" s="76" t="e">
        <f t="shared" ca="1" si="7"/>
        <v>#N/A</v>
      </c>
    </row>
    <row r="245" spans="1:23" x14ac:dyDescent="0.2">
      <c r="A245" s="2"/>
      <c r="B245" s="108"/>
      <c r="C245" s="53" t="e">
        <f ca="1">R245*VLOOKUP(N245,INDIRECT('1.CropDatabase'!$C$3),8,0)</f>
        <v>#N/A</v>
      </c>
      <c r="D245" s="54" t="e">
        <f ca="1">IF(VLOOKUP(N245,INDIRECT('1.CropDatabase'!$C$3),9,0)="DS","DS",R245*VLOOKUP(N245,INDIRECT('1.CropDatabase'!$C$3),9,0))</f>
        <v>#N/A</v>
      </c>
      <c r="E245" s="74" t="e">
        <f ca="1">B245+VLOOKUP(N245,INDIRECT('1.CropDatabase'!$C$3),6,0)</f>
        <v>#N/A</v>
      </c>
      <c r="F245" s="3"/>
      <c r="H245" s="63" t="e">
        <f ca="1">VLOOKUP(N245,INDIRECT('1.CropDatabase'!$C$3),16,0)*R245</f>
        <v>#N/A</v>
      </c>
      <c r="I245" s="63" t="e">
        <f ca="1">VLOOKUP(N245,INDIRECT('1.CropDatabase'!$C$3),15,0)*R245</f>
        <v>#N/A</v>
      </c>
      <c r="J245" s="54" t="e">
        <f ca="1">B245+VLOOKUP(N245,INDIRECT('1.CropDatabase'!$C$3),12,0)</f>
        <v>#N/A</v>
      </c>
      <c r="K245" s="63" t="e">
        <f ca="1">B245+VLOOKUP(P245,INDIRECT('1.CropDatabase'!$C$3),12,0)+VLOOKUP(P245,INDIRECT('1.CropDatabase'!$C$3),13,0)</f>
        <v>#N/A</v>
      </c>
      <c r="L245" s="61" t="e">
        <f ca="1">VLOOKUP($N245,INDIRECT('1.CropDatabase'!$C$3),33,0)</f>
        <v>#N/A</v>
      </c>
      <c r="M245" s="33" t="e">
        <f ca="1">R245*VLOOKUP($N245,INDIRECT('1.CropDatabase'!$C$3),35,0)</f>
        <v>#N/A</v>
      </c>
      <c r="O245" s="73" t="s">
        <v>46</v>
      </c>
      <c r="Q245" s="73" t="s">
        <v>49</v>
      </c>
      <c r="S245" s="73" t="s">
        <v>47</v>
      </c>
      <c r="T245" s="74" t="e">
        <f t="shared" ca="1" si="6"/>
        <v>#N/A</v>
      </c>
      <c r="U245" s="75" t="s">
        <v>52</v>
      </c>
      <c r="V245" s="76" t="e">
        <f t="shared" ca="1" si="7"/>
        <v>#N/A</v>
      </c>
    </row>
    <row r="246" spans="1:23" x14ac:dyDescent="0.2">
      <c r="A246" s="2"/>
      <c r="B246" s="108"/>
      <c r="C246" s="53" t="e">
        <f ca="1">R246*VLOOKUP(N246,INDIRECT('1.CropDatabase'!$C$3),8,0)</f>
        <v>#N/A</v>
      </c>
      <c r="D246" s="54" t="e">
        <f ca="1">IF(VLOOKUP(N246,INDIRECT('1.CropDatabase'!$C$3),9,0)="DS","DS",R246*VLOOKUP(N246,INDIRECT('1.CropDatabase'!$C$3),9,0))</f>
        <v>#N/A</v>
      </c>
      <c r="E246" s="74" t="e">
        <f ca="1">B246+VLOOKUP(N246,INDIRECT('1.CropDatabase'!$C$3),6,0)</f>
        <v>#N/A</v>
      </c>
      <c r="F246" s="3"/>
      <c r="H246" s="63" t="e">
        <f ca="1">VLOOKUP(N246,INDIRECT('1.CropDatabase'!$C$3),16,0)*R246</f>
        <v>#N/A</v>
      </c>
      <c r="I246" s="63" t="e">
        <f ca="1">VLOOKUP(N246,INDIRECT('1.CropDatabase'!$C$3),15,0)*R246</f>
        <v>#N/A</v>
      </c>
      <c r="J246" s="54" t="e">
        <f ca="1">B246+VLOOKUP(N246,INDIRECT('1.CropDatabase'!$C$3),12,0)</f>
        <v>#N/A</v>
      </c>
      <c r="K246" s="63" t="e">
        <f ca="1">B246+VLOOKUP(P246,INDIRECT('1.CropDatabase'!$C$3),12,0)+VLOOKUP(P246,INDIRECT('1.CropDatabase'!$C$3),13,0)</f>
        <v>#N/A</v>
      </c>
      <c r="L246" s="61" t="e">
        <f ca="1">VLOOKUP($N246,INDIRECT('1.CropDatabase'!$C$3),33,0)</f>
        <v>#N/A</v>
      </c>
      <c r="M246" s="33" t="e">
        <f ca="1">R246*VLOOKUP($N246,INDIRECT('1.CropDatabase'!$C$3),35,0)</f>
        <v>#N/A</v>
      </c>
      <c r="O246" s="73" t="s">
        <v>46</v>
      </c>
      <c r="Q246" s="73" t="s">
        <v>49</v>
      </c>
      <c r="S246" s="73" t="s">
        <v>47</v>
      </c>
      <c r="T246" s="74" t="e">
        <f t="shared" ca="1" si="6"/>
        <v>#N/A</v>
      </c>
      <c r="U246" s="75" t="s">
        <v>52</v>
      </c>
      <c r="V246" s="76" t="e">
        <f t="shared" ca="1" si="7"/>
        <v>#N/A</v>
      </c>
    </row>
    <row r="247" spans="1:23" x14ac:dyDescent="0.2">
      <c r="A247" s="2"/>
      <c r="B247" s="108"/>
      <c r="C247" s="53" t="e">
        <f ca="1">R247*VLOOKUP(N247,INDIRECT('1.CropDatabase'!$C$3),8,0)</f>
        <v>#N/A</v>
      </c>
      <c r="D247" s="54" t="e">
        <f ca="1">IF(VLOOKUP(N247,INDIRECT('1.CropDatabase'!$C$3),9,0)="DS","DS",R247*VLOOKUP(N247,INDIRECT('1.CropDatabase'!$C$3),9,0))</f>
        <v>#N/A</v>
      </c>
      <c r="E247" s="74" t="e">
        <f ca="1">B247+VLOOKUP(N247,INDIRECT('1.CropDatabase'!$C$3),6,0)</f>
        <v>#N/A</v>
      </c>
      <c r="F247" s="3"/>
      <c r="H247" s="63" t="e">
        <f ca="1">VLOOKUP(N247,INDIRECT('1.CropDatabase'!$C$3),16,0)*R247</f>
        <v>#N/A</v>
      </c>
      <c r="I247" s="63" t="e">
        <f ca="1">VLOOKUP(N247,INDIRECT('1.CropDatabase'!$C$3),15,0)*R247</f>
        <v>#N/A</v>
      </c>
      <c r="J247" s="54" t="e">
        <f ca="1">B247+VLOOKUP(N247,INDIRECT('1.CropDatabase'!$C$3),12,0)</f>
        <v>#N/A</v>
      </c>
      <c r="K247" s="63" t="e">
        <f ca="1">B247+VLOOKUP(P247,INDIRECT('1.CropDatabase'!$C$3),12,0)+VLOOKUP(P247,INDIRECT('1.CropDatabase'!$C$3),13,0)</f>
        <v>#N/A</v>
      </c>
      <c r="L247" s="61" t="e">
        <f ca="1">VLOOKUP($N247,INDIRECT('1.CropDatabase'!$C$3),33,0)</f>
        <v>#N/A</v>
      </c>
      <c r="M247" s="33" t="e">
        <f ca="1">R247*VLOOKUP($N247,INDIRECT('1.CropDatabase'!$C$3),35,0)</f>
        <v>#N/A</v>
      </c>
      <c r="O247" s="73" t="s">
        <v>46</v>
      </c>
      <c r="Q247" s="73" t="s">
        <v>49</v>
      </c>
      <c r="S247" s="73" t="s">
        <v>47</v>
      </c>
      <c r="T247" s="74" t="e">
        <f t="shared" ca="1" si="6"/>
        <v>#N/A</v>
      </c>
      <c r="U247" s="75" t="s">
        <v>52</v>
      </c>
      <c r="V247" s="76" t="e">
        <f t="shared" ca="1" si="7"/>
        <v>#N/A</v>
      </c>
    </row>
    <row r="248" spans="1:23" x14ac:dyDescent="0.2">
      <c r="A248" s="2"/>
      <c r="B248" s="108"/>
      <c r="C248" s="53" t="e">
        <f ca="1">R248*VLOOKUP(N248,INDIRECT('1.CropDatabase'!$C$3),8,0)</f>
        <v>#N/A</v>
      </c>
      <c r="D248" s="54" t="e">
        <f ca="1">IF(VLOOKUP(N248,INDIRECT('1.CropDatabase'!$C$3),9,0)="DS","DS",R248*VLOOKUP(N248,INDIRECT('1.CropDatabase'!$C$3),9,0))</f>
        <v>#N/A</v>
      </c>
      <c r="E248" s="74" t="e">
        <f ca="1">B248+VLOOKUP(N248,INDIRECT('1.CropDatabase'!$C$3),6,0)</f>
        <v>#N/A</v>
      </c>
      <c r="F248" s="3"/>
      <c r="H248" s="63" t="e">
        <f ca="1">VLOOKUP(N248,INDIRECT('1.CropDatabase'!$C$3),16,0)*R248</f>
        <v>#N/A</v>
      </c>
      <c r="I248" s="63" t="e">
        <f ca="1">VLOOKUP(N248,INDIRECT('1.CropDatabase'!$C$3),15,0)*R248</f>
        <v>#N/A</v>
      </c>
      <c r="J248" s="54" t="e">
        <f ca="1">B248+VLOOKUP(N248,INDIRECT('1.CropDatabase'!$C$3),12,0)</f>
        <v>#N/A</v>
      </c>
      <c r="K248" s="63" t="e">
        <f ca="1">B248+VLOOKUP(P248,INDIRECT('1.CropDatabase'!$C$3),12,0)+VLOOKUP(P248,INDIRECT('1.CropDatabase'!$C$3),13,0)</f>
        <v>#N/A</v>
      </c>
      <c r="L248" s="61" t="e">
        <f ca="1">VLOOKUP($N248,INDIRECT('1.CropDatabase'!$C$3),33,0)</f>
        <v>#N/A</v>
      </c>
      <c r="M248" s="33" t="e">
        <f ca="1">R248*VLOOKUP($N248,INDIRECT('1.CropDatabase'!$C$3),35,0)</f>
        <v>#N/A</v>
      </c>
      <c r="O248" s="73" t="s">
        <v>46</v>
      </c>
      <c r="Q248" s="73" t="s">
        <v>49</v>
      </c>
      <c r="S248" s="73" t="s">
        <v>47</v>
      </c>
      <c r="T248" s="74" t="e">
        <f t="shared" ca="1" si="6"/>
        <v>#N/A</v>
      </c>
      <c r="U248" s="75" t="s">
        <v>52</v>
      </c>
      <c r="V248" s="76" t="e">
        <f t="shared" ca="1" si="7"/>
        <v>#N/A</v>
      </c>
      <c r="W248" s="98"/>
    </row>
    <row r="249" spans="1:23" x14ac:dyDescent="0.2">
      <c r="A249" s="2"/>
      <c r="B249" s="108"/>
      <c r="C249" s="53" t="e">
        <f ca="1">R249*VLOOKUP(N249,INDIRECT('1.CropDatabase'!$C$3),8,0)</f>
        <v>#N/A</v>
      </c>
      <c r="D249" s="54" t="e">
        <f ca="1">IF(VLOOKUP(N249,INDIRECT('1.CropDatabase'!$C$3),9,0)="DS","DS",R249*VLOOKUP(N249,INDIRECT('1.CropDatabase'!$C$3),9,0))</f>
        <v>#N/A</v>
      </c>
      <c r="E249" s="74" t="e">
        <f ca="1">B249+VLOOKUP(N249,INDIRECT('1.CropDatabase'!$C$3),6,0)</f>
        <v>#N/A</v>
      </c>
      <c r="F249" s="3"/>
      <c r="H249" s="63" t="e">
        <f ca="1">VLOOKUP(N249,INDIRECT('1.CropDatabase'!$C$3),16,0)*R249</f>
        <v>#N/A</v>
      </c>
      <c r="I249" s="63" t="e">
        <f ca="1">VLOOKUP(N249,INDIRECT('1.CropDatabase'!$C$3),15,0)*R249</f>
        <v>#N/A</v>
      </c>
      <c r="J249" s="54" t="e">
        <f ca="1">B249+VLOOKUP(N249,INDIRECT('1.CropDatabase'!$C$3),12,0)</f>
        <v>#N/A</v>
      </c>
      <c r="K249" s="63" t="e">
        <f ca="1">B249+VLOOKUP(P249,INDIRECT('1.CropDatabase'!$C$3),12,0)+VLOOKUP(P249,INDIRECT('1.CropDatabase'!$C$3),13,0)</f>
        <v>#N/A</v>
      </c>
      <c r="L249" s="61" t="e">
        <f ca="1">VLOOKUP($N249,INDIRECT('1.CropDatabase'!$C$3),33,0)</f>
        <v>#N/A</v>
      </c>
      <c r="M249" s="33" t="e">
        <f ca="1">R249*VLOOKUP($N249,INDIRECT('1.CropDatabase'!$C$3),35,0)</f>
        <v>#N/A</v>
      </c>
      <c r="O249" s="73" t="s">
        <v>46</v>
      </c>
      <c r="Q249" s="73" t="s">
        <v>49</v>
      </c>
      <c r="S249" s="73" t="s">
        <v>47</v>
      </c>
      <c r="T249" s="74" t="e">
        <f t="shared" ca="1" si="6"/>
        <v>#N/A</v>
      </c>
      <c r="U249" s="75" t="s">
        <v>52</v>
      </c>
      <c r="V249" s="76" t="e">
        <f t="shared" ca="1" si="7"/>
        <v>#N/A</v>
      </c>
    </row>
    <row r="250" spans="1:23" x14ac:dyDescent="0.2">
      <c r="A250" s="2"/>
      <c r="B250" s="108"/>
      <c r="C250" s="53" t="e">
        <f ca="1">R250*VLOOKUP(N250,INDIRECT('1.CropDatabase'!$C$3),8,0)</f>
        <v>#N/A</v>
      </c>
      <c r="D250" s="54" t="e">
        <f ca="1">IF(VLOOKUP(N250,INDIRECT('1.CropDatabase'!$C$3),9,0)="DS","DS",R250*VLOOKUP(N250,INDIRECT('1.CropDatabase'!$C$3),9,0))</f>
        <v>#N/A</v>
      </c>
      <c r="E250" s="74" t="e">
        <f ca="1">B250+VLOOKUP(N250,INDIRECT('1.CropDatabase'!$C$3),6,0)</f>
        <v>#N/A</v>
      </c>
      <c r="F250" s="3"/>
      <c r="H250" s="63" t="e">
        <f ca="1">VLOOKUP(N250,INDIRECT('1.CropDatabase'!$C$3),16,0)*R250</f>
        <v>#N/A</v>
      </c>
      <c r="I250" s="63" t="e">
        <f ca="1">VLOOKUP(N250,INDIRECT('1.CropDatabase'!$C$3),15,0)*R250</f>
        <v>#N/A</v>
      </c>
      <c r="J250" s="54" t="e">
        <f ca="1">B250+VLOOKUP(N250,INDIRECT('1.CropDatabase'!$C$3),12,0)</f>
        <v>#N/A</v>
      </c>
      <c r="K250" s="63" t="e">
        <f ca="1">B250+VLOOKUP(P250,INDIRECT('1.CropDatabase'!$C$3),12,0)+VLOOKUP(P250,INDIRECT('1.CropDatabase'!$C$3),13,0)</f>
        <v>#N/A</v>
      </c>
      <c r="L250" s="61" t="e">
        <f ca="1">VLOOKUP($N250,INDIRECT('1.CropDatabase'!$C$3),33,0)</f>
        <v>#N/A</v>
      </c>
      <c r="M250" s="33" t="e">
        <f ca="1">R250*VLOOKUP($N250,INDIRECT('1.CropDatabase'!$C$3),35,0)</f>
        <v>#N/A</v>
      </c>
      <c r="O250" s="73" t="s">
        <v>46</v>
      </c>
      <c r="Q250" s="73" t="s">
        <v>49</v>
      </c>
      <c r="S250" s="73" t="s">
        <v>47</v>
      </c>
      <c r="T250" s="74" t="e">
        <f t="shared" ca="1" si="6"/>
        <v>#N/A</v>
      </c>
      <c r="U250" s="75" t="s">
        <v>52</v>
      </c>
      <c r="V250" s="76" t="e">
        <f t="shared" ca="1" si="7"/>
        <v>#N/A</v>
      </c>
    </row>
    <row r="251" spans="1:23" x14ac:dyDescent="0.2">
      <c r="A251" s="2"/>
      <c r="B251" s="108"/>
      <c r="C251" s="53" t="e">
        <f ca="1">R251*VLOOKUP(N251,INDIRECT('1.CropDatabase'!$C$3),8,0)</f>
        <v>#N/A</v>
      </c>
      <c r="D251" s="54" t="e">
        <f ca="1">IF(VLOOKUP(N251,INDIRECT('1.CropDatabase'!$C$3),9,0)="DS","DS",R251*VLOOKUP(N251,INDIRECT('1.CropDatabase'!$C$3),9,0))</f>
        <v>#N/A</v>
      </c>
      <c r="E251" s="74" t="e">
        <f ca="1">B251+VLOOKUP(N251,INDIRECT('1.CropDatabase'!$C$3),6,0)</f>
        <v>#N/A</v>
      </c>
      <c r="F251" s="3"/>
      <c r="H251" s="63" t="e">
        <f ca="1">VLOOKUP(N251,INDIRECT('1.CropDatabase'!$C$3),16,0)*R251</f>
        <v>#N/A</v>
      </c>
      <c r="I251" s="63" t="e">
        <f ca="1">VLOOKUP(N251,INDIRECT('1.CropDatabase'!$C$3),15,0)*R251</f>
        <v>#N/A</v>
      </c>
      <c r="J251" s="54" t="e">
        <f ca="1">B251+VLOOKUP(N251,INDIRECT('1.CropDatabase'!$C$3),12,0)</f>
        <v>#N/A</v>
      </c>
      <c r="K251" s="63" t="e">
        <f ca="1">B251+VLOOKUP(P251,INDIRECT('1.CropDatabase'!$C$3),12,0)+VLOOKUP(P251,INDIRECT('1.CropDatabase'!$C$3),13,0)</f>
        <v>#N/A</v>
      </c>
      <c r="L251" s="61" t="e">
        <f ca="1">VLOOKUP($N251,INDIRECT('1.CropDatabase'!$C$3),33,0)</f>
        <v>#N/A</v>
      </c>
      <c r="M251" s="33" t="e">
        <f ca="1">R251*VLOOKUP($N251,INDIRECT('1.CropDatabase'!$C$3),35,0)</f>
        <v>#N/A</v>
      </c>
      <c r="O251" s="73" t="s">
        <v>46</v>
      </c>
      <c r="Q251" s="73" t="s">
        <v>49</v>
      </c>
      <c r="S251" s="73" t="s">
        <v>47</v>
      </c>
      <c r="T251" s="74" t="e">
        <f t="shared" ca="1" si="6"/>
        <v>#N/A</v>
      </c>
      <c r="U251" s="75" t="s">
        <v>52</v>
      </c>
      <c r="V251" s="76" t="e">
        <f t="shared" ca="1" si="7"/>
        <v>#N/A</v>
      </c>
    </row>
    <row r="252" spans="1:23" x14ac:dyDescent="0.2">
      <c r="A252" s="2"/>
      <c r="B252" s="108"/>
      <c r="C252" s="53" t="e">
        <f ca="1">R252*VLOOKUP(N252,INDIRECT('1.CropDatabase'!$C$3),8,0)</f>
        <v>#N/A</v>
      </c>
      <c r="D252" s="54" t="e">
        <f ca="1">IF(VLOOKUP(N252,INDIRECT('1.CropDatabase'!$C$3),9,0)="DS","DS",R252*VLOOKUP(N252,INDIRECT('1.CropDatabase'!$C$3),9,0))</f>
        <v>#N/A</v>
      </c>
      <c r="E252" s="74" t="e">
        <f ca="1">B252+VLOOKUP(N252,INDIRECT('1.CropDatabase'!$C$3),6,0)</f>
        <v>#N/A</v>
      </c>
      <c r="F252" s="3"/>
      <c r="H252" s="63" t="e">
        <f ca="1">VLOOKUP(N252,INDIRECT('1.CropDatabase'!$C$3),16,0)*R252</f>
        <v>#N/A</v>
      </c>
      <c r="I252" s="63" t="e">
        <f ca="1">VLOOKUP(N252,INDIRECT('1.CropDatabase'!$C$3),15,0)*R252</f>
        <v>#N/A</v>
      </c>
      <c r="J252" s="54" t="e">
        <f ca="1">B252+VLOOKUP(N252,INDIRECT('1.CropDatabase'!$C$3),12,0)</f>
        <v>#N/A</v>
      </c>
      <c r="K252" s="63" t="e">
        <f ca="1">B252+VLOOKUP(P252,INDIRECT('1.CropDatabase'!$C$3),12,0)+VLOOKUP(P252,INDIRECT('1.CropDatabase'!$C$3),13,0)</f>
        <v>#N/A</v>
      </c>
      <c r="L252" s="61" t="e">
        <f ca="1">VLOOKUP($N252,INDIRECT('1.CropDatabase'!$C$3),33,0)</f>
        <v>#N/A</v>
      </c>
      <c r="M252" s="33" t="e">
        <f ca="1">R252*VLOOKUP($N252,INDIRECT('1.CropDatabase'!$C$3),35,0)</f>
        <v>#N/A</v>
      </c>
      <c r="O252" s="73" t="s">
        <v>46</v>
      </c>
      <c r="Q252" s="73" t="s">
        <v>49</v>
      </c>
      <c r="S252" s="73" t="s">
        <v>47</v>
      </c>
      <c r="T252" s="74" t="e">
        <f t="shared" ca="1" si="6"/>
        <v>#N/A</v>
      </c>
      <c r="U252" s="75" t="s">
        <v>52</v>
      </c>
      <c r="V252" s="76" t="e">
        <f t="shared" ca="1" si="7"/>
        <v>#N/A</v>
      </c>
    </row>
    <row r="253" spans="1:23" x14ac:dyDescent="0.2">
      <c r="A253" s="2"/>
      <c r="B253" s="108"/>
      <c r="C253" s="53" t="e">
        <f ca="1">R253*VLOOKUP(N253,INDIRECT('1.CropDatabase'!$C$3),8,0)</f>
        <v>#N/A</v>
      </c>
      <c r="D253" s="54" t="e">
        <f ca="1">IF(VLOOKUP(N253,INDIRECT('1.CropDatabase'!$C$3),9,0)="DS","DS",R253*VLOOKUP(N253,INDIRECT('1.CropDatabase'!$C$3),9,0))</f>
        <v>#N/A</v>
      </c>
      <c r="E253" s="74" t="e">
        <f ca="1">B253+VLOOKUP(N253,INDIRECT('1.CropDatabase'!$C$3),6,0)</f>
        <v>#N/A</v>
      </c>
      <c r="F253" s="3"/>
      <c r="H253" s="63" t="e">
        <f ca="1">VLOOKUP(N253,INDIRECT('1.CropDatabase'!$C$3),16,0)*R253</f>
        <v>#N/A</v>
      </c>
      <c r="I253" s="63" t="e">
        <f ca="1">VLOOKUP(N253,INDIRECT('1.CropDatabase'!$C$3),15,0)*R253</f>
        <v>#N/A</v>
      </c>
      <c r="J253" s="54" t="e">
        <f ca="1">B253+VLOOKUP(N253,INDIRECT('1.CropDatabase'!$C$3),12,0)</f>
        <v>#N/A</v>
      </c>
      <c r="K253" s="63" t="e">
        <f ca="1">B253+VLOOKUP(P253,INDIRECT('1.CropDatabase'!$C$3),12,0)+VLOOKUP(P253,INDIRECT('1.CropDatabase'!$C$3),13,0)</f>
        <v>#N/A</v>
      </c>
      <c r="L253" s="61" t="e">
        <f ca="1">VLOOKUP($N253,INDIRECT('1.CropDatabase'!$C$3),33,0)</f>
        <v>#N/A</v>
      </c>
      <c r="M253" s="33" t="e">
        <f ca="1">R253*VLOOKUP($N253,INDIRECT('1.CropDatabase'!$C$3),35,0)</f>
        <v>#N/A</v>
      </c>
      <c r="O253" s="73" t="s">
        <v>46</v>
      </c>
      <c r="Q253" s="73" t="s">
        <v>49</v>
      </c>
      <c r="S253" s="73" t="s">
        <v>47</v>
      </c>
      <c r="T253" s="74" t="e">
        <f t="shared" ca="1" si="6"/>
        <v>#N/A</v>
      </c>
      <c r="U253" s="75" t="s">
        <v>52</v>
      </c>
      <c r="V253" s="76" t="e">
        <f t="shared" ca="1" si="7"/>
        <v>#N/A</v>
      </c>
    </row>
    <row r="254" spans="1:23" x14ac:dyDescent="0.2">
      <c r="A254" s="2"/>
      <c r="B254" s="108"/>
      <c r="C254" s="53" t="e">
        <f ca="1">R254*VLOOKUP(N254,INDIRECT('1.CropDatabase'!$C$3),8,0)</f>
        <v>#N/A</v>
      </c>
      <c r="D254" s="54" t="e">
        <f ca="1">IF(VLOOKUP(N254,INDIRECT('1.CropDatabase'!$C$3),9,0)="DS","DS",R254*VLOOKUP(N254,INDIRECT('1.CropDatabase'!$C$3),9,0))</f>
        <v>#N/A</v>
      </c>
      <c r="E254" s="74" t="e">
        <f ca="1">B254+VLOOKUP(N254,INDIRECT('1.CropDatabase'!$C$3),6,0)</f>
        <v>#N/A</v>
      </c>
      <c r="F254" s="3"/>
      <c r="H254" s="63" t="e">
        <f ca="1">VLOOKUP(N254,INDIRECT('1.CropDatabase'!$C$3),16,0)*R254</f>
        <v>#N/A</v>
      </c>
      <c r="I254" s="63" t="e">
        <f ca="1">VLOOKUP(N254,INDIRECT('1.CropDatabase'!$C$3),15,0)*R254</f>
        <v>#N/A</v>
      </c>
      <c r="J254" s="54" t="e">
        <f ca="1">B254+VLOOKUP(N254,INDIRECT('1.CropDatabase'!$C$3),12,0)</f>
        <v>#N/A</v>
      </c>
      <c r="K254" s="63" t="e">
        <f ca="1">B254+VLOOKUP(P254,INDIRECT('1.CropDatabase'!$C$3),12,0)+VLOOKUP(P254,INDIRECT('1.CropDatabase'!$C$3),13,0)</f>
        <v>#N/A</v>
      </c>
      <c r="L254" s="61" t="e">
        <f ca="1">VLOOKUP($N254,INDIRECT('1.CropDatabase'!$C$3),33,0)</f>
        <v>#N/A</v>
      </c>
      <c r="M254" s="33" t="e">
        <f ca="1">R254*VLOOKUP($N254,INDIRECT('1.CropDatabase'!$C$3),35,0)</f>
        <v>#N/A</v>
      </c>
      <c r="O254" s="73" t="s">
        <v>46</v>
      </c>
      <c r="Q254" s="73" t="s">
        <v>49</v>
      </c>
      <c r="S254" s="73" t="s">
        <v>47</v>
      </c>
      <c r="T254" s="74" t="e">
        <f t="shared" ca="1" si="6"/>
        <v>#N/A</v>
      </c>
      <c r="U254" s="75" t="s">
        <v>52</v>
      </c>
      <c r="V254" s="76" t="e">
        <f t="shared" ca="1" si="7"/>
        <v>#N/A</v>
      </c>
    </row>
    <row r="255" spans="1:23" x14ac:dyDescent="0.2">
      <c r="A255" s="2"/>
      <c r="B255" s="108"/>
      <c r="C255" s="53" t="e">
        <f ca="1">R255*VLOOKUP(N255,INDIRECT('1.CropDatabase'!$C$3),8,0)</f>
        <v>#N/A</v>
      </c>
      <c r="D255" s="54" t="e">
        <f ca="1">IF(VLOOKUP(N255,INDIRECT('1.CropDatabase'!$C$3),9,0)="DS","DS",R255*VLOOKUP(N255,INDIRECT('1.CropDatabase'!$C$3),9,0))</f>
        <v>#N/A</v>
      </c>
      <c r="E255" s="74" t="e">
        <f ca="1">B255+VLOOKUP(N255,INDIRECT('1.CropDatabase'!$C$3),6,0)</f>
        <v>#N/A</v>
      </c>
      <c r="F255" s="3"/>
      <c r="H255" s="63" t="e">
        <f ca="1">VLOOKUP(N255,INDIRECT('1.CropDatabase'!$C$3),16,0)*R255</f>
        <v>#N/A</v>
      </c>
      <c r="I255" s="63" t="e">
        <f ca="1">VLOOKUP(N255,INDIRECT('1.CropDatabase'!$C$3),15,0)*R255</f>
        <v>#N/A</v>
      </c>
      <c r="J255" s="54" t="e">
        <f ca="1">B255+VLOOKUP(N255,INDIRECT('1.CropDatabase'!$C$3),12,0)</f>
        <v>#N/A</v>
      </c>
      <c r="K255" s="63" t="e">
        <f ca="1">B255+VLOOKUP(P255,INDIRECT('1.CropDatabase'!$C$3),12,0)+VLOOKUP(P255,INDIRECT('1.CropDatabase'!$C$3),13,0)</f>
        <v>#N/A</v>
      </c>
      <c r="L255" s="61" t="e">
        <f ca="1">VLOOKUP($N255,INDIRECT('1.CropDatabase'!$C$3),33,0)</f>
        <v>#N/A</v>
      </c>
      <c r="M255" s="33" t="e">
        <f ca="1">R255*VLOOKUP($N255,INDIRECT('1.CropDatabase'!$C$3),35,0)</f>
        <v>#N/A</v>
      </c>
      <c r="O255" s="73" t="s">
        <v>46</v>
      </c>
      <c r="Q255" s="73" t="s">
        <v>49</v>
      </c>
      <c r="S255" s="73" t="s">
        <v>47</v>
      </c>
      <c r="T255" s="74" t="e">
        <f t="shared" ca="1" si="6"/>
        <v>#N/A</v>
      </c>
      <c r="U255" s="75" t="s">
        <v>52</v>
      </c>
      <c r="V255" s="76" t="e">
        <f t="shared" ca="1" si="7"/>
        <v>#N/A</v>
      </c>
    </row>
    <row r="256" spans="1:23" x14ac:dyDescent="0.2">
      <c r="A256" s="2"/>
      <c r="B256" s="108"/>
      <c r="C256" s="53" t="e">
        <f ca="1">R256*VLOOKUP(N256,INDIRECT('1.CropDatabase'!$C$3),8,0)</f>
        <v>#N/A</v>
      </c>
      <c r="D256" s="54" t="e">
        <f ca="1">IF(VLOOKUP(N256,INDIRECT('1.CropDatabase'!$C$3),9,0)="DS","DS",R256*VLOOKUP(N256,INDIRECT('1.CropDatabase'!$C$3),9,0))</f>
        <v>#N/A</v>
      </c>
      <c r="E256" s="74" t="e">
        <f ca="1">B256+VLOOKUP(N256,INDIRECT('1.CropDatabase'!$C$3),6,0)</f>
        <v>#N/A</v>
      </c>
      <c r="F256" s="3"/>
      <c r="H256" s="63" t="e">
        <f ca="1">VLOOKUP(N256,INDIRECT('1.CropDatabase'!$C$3),16,0)*R256</f>
        <v>#N/A</v>
      </c>
      <c r="I256" s="63" t="e">
        <f ca="1">VLOOKUP(N256,INDIRECT('1.CropDatabase'!$C$3),15,0)*R256</f>
        <v>#N/A</v>
      </c>
      <c r="J256" s="54" t="e">
        <f ca="1">B256+VLOOKUP(N256,INDIRECT('1.CropDatabase'!$C$3),12,0)</f>
        <v>#N/A</v>
      </c>
      <c r="K256" s="63" t="e">
        <f ca="1">B256+VLOOKUP(P256,INDIRECT('1.CropDatabase'!$C$3),12,0)+VLOOKUP(P256,INDIRECT('1.CropDatabase'!$C$3),13,0)</f>
        <v>#N/A</v>
      </c>
      <c r="L256" s="61" t="e">
        <f ca="1">VLOOKUP($N256,INDIRECT('1.CropDatabase'!$C$3),33,0)</f>
        <v>#N/A</v>
      </c>
      <c r="M256" s="33" t="e">
        <f ca="1">R256*VLOOKUP($N256,INDIRECT('1.CropDatabase'!$C$3),35,0)</f>
        <v>#N/A</v>
      </c>
      <c r="O256" s="73" t="s">
        <v>46</v>
      </c>
      <c r="Q256" s="73" t="s">
        <v>49</v>
      </c>
      <c r="S256" s="73" t="s">
        <v>47</v>
      </c>
      <c r="T256" s="74" t="e">
        <f t="shared" ca="1" si="6"/>
        <v>#N/A</v>
      </c>
      <c r="U256" s="75" t="s">
        <v>52</v>
      </c>
      <c r="V256" s="76" t="e">
        <f t="shared" ca="1" si="7"/>
        <v>#N/A</v>
      </c>
    </row>
    <row r="257" spans="1:22" x14ac:dyDescent="0.2">
      <c r="A257" s="2"/>
      <c r="B257" s="108"/>
      <c r="C257" s="53" t="e">
        <f ca="1">R257*VLOOKUP(N257,INDIRECT('1.CropDatabase'!$C$3),8,0)</f>
        <v>#N/A</v>
      </c>
      <c r="D257" s="54" t="e">
        <f ca="1">IF(VLOOKUP(N257,INDIRECT('1.CropDatabase'!$C$3),9,0)="DS","DS",R257*VLOOKUP(N257,INDIRECT('1.CropDatabase'!$C$3),9,0))</f>
        <v>#N/A</v>
      </c>
      <c r="E257" s="74" t="e">
        <f ca="1">B257+VLOOKUP(N257,INDIRECT('1.CropDatabase'!$C$3),6,0)</f>
        <v>#N/A</v>
      </c>
      <c r="F257" s="3"/>
      <c r="H257" s="63" t="e">
        <f ca="1">VLOOKUP(N257,INDIRECT('1.CropDatabase'!$C$3),16,0)*R257</f>
        <v>#N/A</v>
      </c>
      <c r="I257" s="63" t="e">
        <f ca="1">VLOOKUP(N257,INDIRECT('1.CropDatabase'!$C$3),15,0)*R257</f>
        <v>#N/A</v>
      </c>
      <c r="J257" s="54" t="e">
        <f ca="1">B257+VLOOKUP(N257,INDIRECT('1.CropDatabase'!$C$3),12,0)</f>
        <v>#N/A</v>
      </c>
      <c r="K257" s="63" t="e">
        <f ca="1">B257+VLOOKUP(P257,INDIRECT('1.CropDatabase'!$C$3),12,0)+VLOOKUP(P257,INDIRECT('1.CropDatabase'!$C$3),13,0)</f>
        <v>#N/A</v>
      </c>
      <c r="L257" s="61" t="e">
        <f ca="1">VLOOKUP($N257,INDIRECT('1.CropDatabase'!$C$3),33,0)</f>
        <v>#N/A</v>
      </c>
      <c r="M257" s="33" t="e">
        <f ca="1">R257*VLOOKUP($N257,INDIRECT('1.CropDatabase'!$C$3),35,0)</f>
        <v>#N/A</v>
      </c>
      <c r="O257" s="73" t="s">
        <v>46</v>
      </c>
      <c r="Q257" s="73" t="s">
        <v>49</v>
      </c>
      <c r="S257" s="73" t="s">
        <v>47</v>
      </c>
      <c r="T257" s="74" t="e">
        <f t="shared" ca="1" si="6"/>
        <v>#N/A</v>
      </c>
      <c r="U257" s="75" t="s">
        <v>52</v>
      </c>
      <c r="V257" s="76" t="e">
        <f t="shared" ca="1" si="7"/>
        <v>#N/A</v>
      </c>
    </row>
    <row r="258" spans="1:22" x14ac:dyDescent="0.2">
      <c r="A258" s="2"/>
      <c r="B258" s="108"/>
      <c r="C258" s="53" t="e">
        <f ca="1">R258*VLOOKUP(N258,INDIRECT('1.CropDatabase'!$C$3),8,0)</f>
        <v>#N/A</v>
      </c>
      <c r="D258" s="54" t="e">
        <f ca="1">IF(VLOOKUP(N258,INDIRECT('1.CropDatabase'!$C$3),9,0)="DS","DS",R258*VLOOKUP(N258,INDIRECT('1.CropDatabase'!$C$3),9,0))</f>
        <v>#N/A</v>
      </c>
      <c r="E258" s="74" t="e">
        <f ca="1">B258+VLOOKUP(N258,INDIRECT('1.CropDatabase'!$C$3),6,0)</f>
        <v>#N/A</v>
      </c>
      <c r="F258" s="3"/>
      <c r="H258" s="63" t="e">
        <f ca="1">VLOOKUP(N258,INDIRECT('1.CropDatabase'!$C$3),16,0)*R258</f>
        <v>#N/A</v>
      </c>
      <c r="I258" s="63" t="e">
        <f ca="1">VLOOKUP(N258,INDIRECT('1.CropDatabase'!$C$3),15,0)*R258</f>
        <v>#N/A</v>
      </c>
      <c r="J258" s="54" t="e">
        <f ca="1">B258+VLOOKUP(N258,INDIRECT('1.CropDatabase'!$C$3),12,0)</f>
        <v>#N/A</v>
      </c>
      <c r="K258" s="63" t="e">
        <f ca="1">B258+VLOOKUP(P258,INDIRECT('1.CropDatabase'!$C$3),12,0)+VLOOKUP(P258,INDIRECT('1.CropDatabase'!$C$3),13,0)</f>
        <v>#N/A</v>
      </c>
      <c r="L258" s="61" t="e">
        <f ca="1">VLOOKUP($N258,INDIRECT('1.CropDatabase'!$C$3),33,0)</f>
        <v>#N/A</v>
      </c>
      <c r="M258" s="33" t="e">
        <f ca="1">R258*VLOOKUP($N258,INDIRECT('1.CropDatabase'!$C$3),35,0)</f>
        <v>#N/A</v>
      </c>
      <c r="O258" s="73" t="s">
        <v>46</v>
      </c>
      <c r="Q258" s="73" t="s">
        <v>49</v>
      </c>
      <c r="S258" s="73" t="s">
        <v>47</v>
      </c>
      <c r="T258" s="74" t="e">
        <f t="shared" ca="1" si="6"/>
        <v>#N/A</v>
      </c>
      <c r="U258" s="75" t="s">
        <v>52</v>
      </c>
      <c r="V258" s="76" t="e">
        <f t="shared" ca="1" si="7"/>
        <v>#N/A</v>
      </c>
    </row>
    <row r="259" spans="1:22" x14ac:dyDescent="0.2">
      <c r="A259" s="2"/>
      <c r="B259" s="108"/>
      <c r="C259" s="53" t="e">
        <f ca="1">R259*VLOOKUP(N259,INDIRECT('1.CropDatabase'!$C$3),8,0)</f>
        <v>#N/A</v>
      </c>
      <c r="D259" s="54" t="e">
        <f ca="1">IF(VLOOKUP(N259,INDIRECT('1.CropDatabase'!$C$3),9,0)="DS","DS",R259*VLOOKUP(N259,INDIRECT('1.CropDatabase'!$C$3),9,0))</f>
        <v>#N/A</v>
      </c>
      <c r="E259" s="74" t="e">
        <f ca="1">B259+VLOOKUP(N259,INDIRECT('1.CropDatabase'!$C$3),6,0)</f>
        <v>#N/A</v>
      </c>
      <c r="F259" s="3"/>
      <c r="H259" s="63" t="e">
        <f ca="1">VLOOKUP(N259,INDIRECT('1.CropDatabase'!$C$3),16,0)*R259</f>
        <v>#N/A</v>
      </c>
      <c r="I259" s="63" t="e">
        <f ca="1">VLOOKUP(N259,INDIRECT('1.CropDatabase'!$C$3),15,0)*R259</f>
        <v>#N/A</v>
      </c>
      <c r="J259" s="54" t="e">
        <f ca="1">B259+VLOOKUP(N259,INDIRECT('1.CropDatabase'!$C$3),12,0)</f>
        <v>#N/A</v>
      </c>
      <c r="K259" s="63" t="e">
        <f ca="1">B259+VLOOKUP(P259,INDIRECT('1.CropDatabase'!$C$3),12,0)+VLOOKUP(P259,INDIRECT('1.CropDatabase'!$C$3),13,0)</f>
        <v>#N/A</v>
      </c>
      <c r="L259" s="61" t="e">
        <f ca="1">VLOOKUP($N259,INDIRECT('1.CropDatabase'!$C$3),33,0)</f>
        <v>#N/A</v>
      </c>
      <c r="M259" s="33" t="e">
        <f ca="1">R259*VLOOKUP($N259,INDIRECT('1.CropDatabase'!$C$3),35,0)</f>
        <v>#N/A</v>
      </c>
      <c r="O259" s="73" t="s">
        <v>46</v>
      </c>
      <c r="Q259" s="73" t="s">
        <v>49</v>
      </c>
      <c r="S259" s="73" t="s">
        <v>47</v>
      </c>
      <c r="T259" s="74" t="e">
        <f t="shared" ca="1" si="6"/>
        <v>#N/A</v>
      </c>
      <c r="U259" s="75" t="s">
        <v>52</v>
      </c>
      <c r="V259" s="76" t="e">
        <f t="shared" ca="1" si="7"/>
        <v>#N/A</v>
      </c>
    </row>
    <row r="260" spans="1:22" x14ac:dyDescent="0.2">
      <c r="A260" s="2"/>
      <c r="B260" s="108"/>
      <c r="C260" s="53" t="e">
        <f ca="1">R260*VLOOKUP(N260,INDIRECT('1.CropDatabase'!$C$3),8,0)</f>
        <v>#N/A</v>
      </c>
      <c r="D260" s="54" t="e">
        <f ca="1">IF(VLOOKUP(N260,INDIRECT('1.CropDatabase'!$C$3),9,0)="DS","DS",R260*VLOOKUP(N260,INDIRECT('1.CropDatabase'!$C$3),9,0))</f>
        <v>#N/A</v>
      </c>
      <c r="E260" s="74" t="e">
        <f ca="1">B260+VLOOKUP(N260,INDIRECT('1.CropDatabase'!$C$3),6,0)</f>
        <v>#N/A</v>
      </c>
      <c r="F260" s="3"/>
      <c r="H260" s="63" t="e">
        <f ca="1">VLOOKUP(N260,INDIRECT('1.CropDatabase'!$C$3),16,0)*R260</f>
        <v>#N/A</v>
      </c>
      <c r="I260" s="63" t="e">
        <f ca="1">VLOOKUP(N260,INDIRECT('1.CropDatabase'!$C$3),15,0)*R260</f>
        <v>#N/A</v>
      </c>
      <c r="J260" s="54" t="e">
        <f ca="1">B260+VLOOKUP(N260,INDIRECT('1.CropDatabase'!$C$3),12,0)</f>
        <v>#N/A</v>
      </c>
      <c r="K260" s="63" t="e">
        <f ca="1">B260+VLOOKUP(P260,INDIRECT('1.CropDatabase'!$C$3),12,0)+VLOOKUP(P260,INDIRECT('1.CropDatabase'!$C$3),13,0)</f>
        <v>#N/A</v>
      </c>
      <c r="L260" s="61" t="e">
        <f ca="1">VLOOKUP($N260,INDIRECT('1.CropDatabase'!$C$3),33,0)</f>
        <v>#N/A</v>
      </c>
      <c r="M260" s="33" t="e">
        <f ca="1">R260*VLOOKUP($N260,INDIRECT('1.CropDatabase'!$C$3),35,0)</f>
        <v>#N/A</v>
      </c>
      <c r="O260" s="73" t="s">
        <v>46</v>
      </c>
      <c r="Q260" s="73" t="s">
        <v>49</v>
      </c>
      <c r="S260" s="73" t="s">
        <v>47</v>
      </c>
      <c r="T260" s="74" t="e">
        <f t="shared" ca="1" si="6"/>
        <v>#N/A</v>
      </c>
      <c r="U260" s="75" t="s">
        <v>52</v>
      </c>
      <c r="V260" s="76" t="e">
        <f t="shared" ca="1" si="7"/>
        <v>#N/A</v>
      </c>
    </row>
    <row r="261" spans="1:22" x14ac:dyDescent="0.2">
      <c r="A261" s="2"/>
      <c r="B261" s="108"/>
      <c r="C261" s="53" t="e">
        <f ca="1">R261*VLOOKUP(N261,INDIRECT('1.CropDatabase'!$C$3),8,0)</f>
        <v>#N/A</v>
      </c>
      <c r="D261" s="54" t="e">
        <f ca="1">IF(VLOOKUP(N261,INDIRECT('1.CropDatabase'!$C$3),9,0)="DS","DS",R261*VLOOKUP(N261,INDIRECT('1.CropDatabase'!$C$3),9,0))</f>
        <v>#N/A</v>
      </c>
      <c r="E261" s="74" t="e">
        <f ca="1">B261+VLOOKUP(N261,INDIRECT('1.CropDatabase'!$C$3),6,0)</f>
        <v>#N/A</v>
      </c>
      <c r="F261" s="3"/>
      <c r="H261" s="63" t="e">
        <f ca="1">VLOOKUP(N261,INDIRECT('1.CropDatabase'!$C$3),16,0)*R261</f>
        <v>#N/A</v>
      </c>
      <c r="I261" s="63" t="e">
        <f ca="1">VLOOKUP(N261,INDIRECT('1.CropDatabase'!$C$3),15,0)*R261</f>
        <v>#N/A</v>
      </c>
      <c r="J261" s="54" t="e">
        <f ca="1">B261+VLOOKUP(N261,INDIRECT('1.CropDatabase'!$C$3),12,0)</f>
        <v>#N/A</v>
      </c>
      <c r="K261" s="63" t="e">
        <f ca="1">B261+VLOOKUP(P261,INDIRECT('1.CropDatabase'!$C$3),12,0)+VLOOKUP(P261,INDIRECT('1.CropDatabase'!$C$3),13,0)</f>
        <v>#N/A</v>
      </c>
      <c r="L261" s="61" t="e">
        <f ca="1">VLOOKUP($N261,INDIRECT('1.CropDatabase'!$C$3),33,0)</f>
        <v>#N/A</v>
      </c>
      <c r="M261" s="33" t="e">
        <f ca="1">R261*VLOOKUP($N261,INDIRECT('1.CropDatabase'!$C$3),35,0)</f>
        <v>#N/A</v>
      </c>
      <c r="O261" s="73" t="s">
        <v>46</v>
      </c>
      <c r="Q261" s="73" t="s">
        <v>49</v>
      </c>
      <c r="S261" s="73" t="s">
        <v>47</v>
      </c>
      <c r="T261" s="74" t="e">
        <f t="shared" ca="1" si="6"/>
        <v>#N/A</v>
      </c>
      <c r="U261" s="75" t="s">
        <v>52</v>
      </c>
      <c r="V261" s="76" t="e">
        <f t="shared" ca="1" si="7"/>
        <v>#N/A</v>
      </c>
    </row>
    <row r="262" spans="1:22" x14ac:dyDescent="0.2">
      <c r="A262" s="2"/>
      <c r="B262" s="108"/>
      <c r="C262" s="53" t="e">
        <f ca="1">R262*VLOOKUP(N262,INDIRECT('1.CropDatabase'!$C$3),8,0)</f>
        <v>#N/A</v>
      </c>
      <c r="D262" s="54" t="e">
        <f ca="1">IF(VLOOKUP(N262,INDIRECT('1.CropDatabase'!$C$3),9,0)="DS","DS",R262*VLOOKUP(N262,INDIRECT('1.CropDatabase'!$C$3),9,0))</f>
        <v>#N/A</v>
      </c>
      <c r="E262" s="74" t="e">
        <f ca="1">B262+VLOOKUP(N262,INDIRECT('1.CropDatabase'!$C$3),6,0)</f>
        <v>#N/A</v>
      </c>
      <c r="F262" s="3"/>
      <c r="H262" s="63" t="e">
        <f ca="1">VLOOKUP(N262,INDIRECT('1.CropDatabase'!$C$3),16,0)*R262</f>
        <v>#N/A</v>
      </c>
      <c r="I262" s="63" t="e">
        <f ca="1">VLOOKUP(N262,INDIRECT('1.CropDatabase'!$C$3),15,0)*R262</f>
        <v>#N/A</v>
      </c>
      <c r="J262" s="54" t="e">
        <f ca="1">B262+VLOOKUP(N262,INDIRECT('1.CropDatabase'!$C$3),12,0)</f>
        <v>#N/A</v>
      </c>
      <c r="K262" s="63" t="e">
        <f ca="1">B262+VLOOKUP(P262,INDIRECT('1.CropDatabase'!$C$3),12,0)+VLOOKUP(P262,INDIRECT('1.CropDatabase'!$C$3),13,0)</f>
        <v>#N/A</v>
      </c>
      <c r="L262" s="61" t="e">
        <f ca="1">VLOOKUP($N262,INDIRECT('1.CropDatabase'!$C$3),33,0)</f>
        <v>#N/A</v>
      </c>
      <c r="M262" s="33" t="e">
        <f ca="1">R262*VLOOKUP($N262,INDIRECT('1.CropDatabase'!$C$3),35,0)</f>
        <v>#N/A</v>
      </c>
      <c r="O262" s="73" t="s">
        <v>46</v>
      </c>
      <c r="Q262" s="73" t="s">
        <v>49</v>
      </c>
      <c r="S262" s="73" t="s">
        <v>47</v>
      </c>
      <c r="T262" s="74" t="e">
        <f t="shared" ca="1" si="6"/>
        <v>#N/A</v>
      </c>
      <c r="U262" s="75" t="s">
        <v>52</v>
      </c>
      <c r="V262" s="76" t="e">
        <f t="shared" ca="1" si="7"/>
        <v>#N/A</v>
      </c>
    </row>
    <row r="263" spans="1:22" x14ac:dyDescent="0.2">
      <c r="A263" s="2"/>
      <c r="B263" s="108"/>
      <c r="C263" s="53" t="e">
        <f ca="1">R263*VLOOKUP(N263,INDIRECT('1.CropDatabase'!$C$3),8,0)</f>
        <v>#N/A</v>
      </c>
      <c r="D263" s="54" t="e">
        <f ca="1">IF(VLOOKUP(N263,INDIRECT('1.CropDatabase'!$C$3),9,0)="DS","DS",R263*VLOOKUP(N263,INDIRECT('1.CropDatabase'!$C$3),9,0))</f>
        <v>#N/A</v>
      </c>
      <c r="E263" s="74" t="e">
        <f ca="1">B263+VLOOKUP(N263,INDIRECT('1.CropDatabase'!$C$3),6,0)</f>
        <v>#N/A</v>
      </c>
      <c r="F263" s="3"/>
      <c r="H263" s="63" t="e">
        <f ca="1">VLOOKUP(N263,INDIRECT('1.CropDatabase'!$C$3),16,0)*R263</f>
        <v>#N/A</v>
      </c>
      <c r="I263" s="63" t="e">
        <f ca="1">VLOOKUP(N263,INDIRECT('1.CropDatabase'!$C$3),15,0)*R263</f>
        <v>#N/A</v>
      </c>
      <c r="J263" s="54" t="e">
        <f ca="1">B263+VLOOKUP(N263,INDIRECT('1.CropDatabase'!$C$3),12,0)</f>
        <v>#N/A</v>
      </c>
      <c r="K263" s="63" t="e">
        <f ca="1">B263+VLOOKUP(P263,INDIRECT('1.CropDatabase'!$C$3),12,0)+VLOOKUP(P263,INDIRECT('1.CropDatabase'!$C$3),13,0)</f>
        <v>#N/A</v>
      </c>
      <c r="L263" s="61" t="e">
        <f ca="1">VLOOKUP($N263,INDIRECT('1.CropDatabase'!$C$3),33,0)</f>
        <v>#N/A</v>
      </c>
      <c r="M263" s="33" t="e">
        <f ca="1">R263*VLOOKUP($N263,INDIRECT('1.CropDatabase'!$C$3),35,0)</f>
        <v>#N/A</v>
      </c>
      <c r="O263" s="73" t="s">
        <v>46</v>
      </c>
      <c r="Q263" s="73" t="s">
        <v>49</v>
      </c>
      <c r="S263" s="73" t="s">
        <v>47</v>
      </c>
      <c r="T263" s="74" t="e">
        <f t="shared" ref="T263:T326" ca="1" si="8">E263</f>
        <v>#N/A</v>
      </c>
      <c r="U263" s="75" t="s">
        <v>52</v>
      </c>
      <c r="V263" s="76" t="e">
        <f t="shared" ref="V263:V326" ca="1" si="9">K263</f>
        <v>#N/A</v>
      </c>
    </row>
    <row r="264" spans="1:22" x14ac:dyDescent="0.2">
      <c r="A264" s="2"/>
      <c r="B264" s="108"/>
      <c r="C264" s="53" t="e">
        <f ca="1">R264*VLOOKUP(N264,INDIRECT('1.CropDatabase'!$C$3),8,0)</f>
        <v>#N/A</v>
      </c>
      <c r="D264" s="54" t="e">
        <f ca="1">IF(VLOOKUP(N264,INDIRECT('1.CropDatabase'!$C$3),9,0)="DS","DS",R264*VLOOKUP(N264,INDIRECT('1.CropDatabase'!$C$3),9,0))</f>
        <v>#N/A</v>
      </c>
      <c r="E264" s="74" t="e">
        <f ca="1">B264+VLOOKUP(N264,INDIRECT('1.CropDatabase'!$C$3),6,0)</f>
        <v>#N/A</v>
      </c>
      <c r="F264" s="3"/>
      <c r="H264" s="63" t="e">
        <f ca="1">VLOOKUP(N264,INDIRECT('1.CropDatabase'!$C$3),16,0)*R264</f>
        <v>#N/A</v>
      </c>
      <c r="I264" s="63" t="e">
        <f ca="1">VLOOKUP(N264,INDIRECT('1.CropDatabase'!$C$3),15,0)*R264</f>
        <v>#N/A</v>
      </c>
      <c r="J264" s="54" t="e">
        <f ca="1">B264+VLOOKUP(N264,INDIRECT('1.CropDatabase'!$C$3),12,0)</f>
        <v>#N/A</v>
      </c>
      <c r="K264" s="63" t="e">
        <f ca="1">B264+VLOOKUP(P264,INDIRECT('1.CropDatabase'!$C$3),12,0)+VLOOKUP(P264,INDIRECT('1.CropDatabase'!$C$3),13,0)</f>
        <v>#N/A</v>
      </c>
      <c r="L264" s="61" t="e">
        <f ca="1">VLOOKUP($N264,INDIRECT('1.CropDatabase'!$C$3),33,0)</f>
        <v>#N/A</v>
      </c>
      <c r="M264" s="33" t="e">
        <f ca="1">R264*VLOOKUP($N264,INDIRECT('1.CropDatabase'!$C$3),35,0)</f>
        <v>#N/A</v>
      </c>
      <c r="O264" s="73" t="s">
        <v>46</v>
      </c>
      <c r="Q264" s="73" t="s">
        <v>49</v>
      </c>
      <c r="S264" s="73" t="s">
        <v>47</v>
      </c>
      <c r="T264" s="74" t="e">
        <f t="shared" ca="1" si="8"/>
        <v>#N/A</v>
      </c>
      <c r="U264" s="75" t="s">
        <v>52</v>
      </c>
      <c r="V264" s="76" t="e">
        <f t="shared" ca="1" si="9"/>
        <v>#N/A</v>
      </c>
    </row>
    <row r="265" spans="1:22" x14ac:dyDescent="0.2">
      <c r="A265" s="2"/>
      <c r="B265" s="108"/>
      <c r="C265" s="53" t="e">
        <f ca="1">R265*VLOOKUP(N265,INDIRECT('1.CropDatabase'!$C$3),8,0)</f>
        <v>#N/A</v>
      </c>
      <c r="D265" s="54" t="e">
        <f ca="1">IF(VLOOKUP(N265,INDIRECT('1.CropDatabase'!$C$3),9,0)="DS","DS",R265*VLOOKUP(N265,INDIRECT('1.CropDatabase'!$C$3),9,0))</f>
        <v>#N/A</v>
      </c>
      <c r="E265" s="74" t="e">
        <f ca="1">B265+VLOOKUP(N265,INDIRECT('1.CropDatabase'!$C$3),6,0)</f>
        <v>#N/A</v>
      </c>
      <c r="F265" s="3"/>
      <c r="H265" s="63" t="e">
        <f ca="1">VLOOKUP(N265,INDIRECT('1.CropDatabase'!$C$3),16,0)*R265</f>
        <v>#N/A</v>
      </c>
      <c r="I265" s="63" t="e">
        <f ca="1">VLOOKUP(N265,INDIRECT('1.CropDatabase'!$C$3),15,0)*R265</f>
        <v>#N/A</v>
      </c>
      <c r="J265" s="54" t="e">
        <f ca="1">B265+VLOOKUP(N265,INDIRECT('1.CropDatabase'!$C$3),12,0)</f>
        <v>#N/A</v>
      </c>
      <c r="K265" s="63" t="e">
        <f ca="1">B265+VLOOKUP(P265,INDIRECT('1.CropDatabase'!$C$3),12,0)+VLOOKUP(P265,INDIRECT('1.CropDatabase'!$C$3),13,0)</f>
        <v>#N/A</v>
      </c>
      <c r="L265" s="61" t="e">
        <f ca="1">VLOOKUP($N265,INDIRECT('1.CropDatabase'!$C$3),33,0)</f>
        <v>#N/A</v>
      </c>
      <c r="M265" s="33" t="e">
        <f ca="1">R265*VLOOKUP($N265,INDIRECT('1.CropDatabase'!$C$3),35,0)</f>
        <v>#N/A</v>
      </c>
      <c r="O265" s="73" t="s">
        <v>46</v>
      </c>
      <c r="Q265" s="73" t="s">
        <v>49</v>
      </c>
      <c r="S265" s="73" t="s">
        <v>47</v>
      </c>
      <c r="T265" s="74" t="e">
        <f t="shared" ca="1" si="8"/>
        <v>#N/A</v>
      </c>
      <c r="U265" s="75" t="s">
        <v>52</v>
      </c>
      <c r="V265" s="76" t="e">
        <f t="shared" ca="1" si="9"/>
        <v>#N/A</v>
      </c>
    </row>
    <row r="266" spans="1:22" x14ac:dyDescent="0.2">
      <c r="A266" s="2"/>
      <c r="B266" s="108"/>
      <c r="C266" s="53" t="e">
        <f ca="1">R266*VLOOKUP(N266,INDIRECT('1.CropDatabase'!$C$3),8,0)</f>
        <v>#N/A</v>
      </c>
      <c r="D266" s="54" t="e">
        <f ca="1">IF(VLOOKUP(N266,INDIRECT('1.CropDatabase'!$C$3),9,0)="DS","DS",R266*VLOOKUP(N266,INDIRECT('1.CropDatabase'!$C$3),9,0))</f>
        <v>#N/A</v>
      </c>
      <c r="E266" s="74" t="e">
        <f ca="1">B266+VLOOKUP(N266,INDIRECT('1.CropDatabase'!$C$3),6,0)</f>
        <v>#N/A</v>
      </c>
      <c r="F266" s="3"/>
      <c r="H266" s="63" t="e">
        <f ca="1">VLOOKUP(N266,INDIRECT('1.CropDatabase'!$C$3),16,0)*R266</f>
        <v>#N/A</v>
      </c>
      <c r="I266" s="63" t="e">
        <f ca="1">VLOOKUP(N266,INDIRECT('1.CropDatabase'!$C$3),15,0)*R266</f>
        <v>#N/A</v>
      </c>
      <c r="J266" s="54" t="e">
        <f ca="1">B266+VLOOKUP(N266,INDIRECT('1.CropDatabase'!$C$3),12,0)</f>
        <v>#N/A</v>
      </c>
      <c r="K266" s="63" t="e">
        <f ca="1">B266+VLOOKUP(P266,INDIRECT('1.CropDatabase'!$C$3),12,0)+VLOOKUP(P266,INDIRECT('1.CropDatabase'!$C$3),13,0)</f>
        <v>#N/A</v>
      </c>
      <c r="L266" s="61" t="e">
        <f ca="1">VLOOKUP($N266,INDIRECT('1.CropDatabase'!$C$3),33,0)</f>
        <v>#N/A</v>
      </c>
      <c r="M266" s="33" t="e">
        <f ca="1">R266*VLOOKUP($N266,INDIRECT('1.CropDatabase'!$C$3),35,0)</f>
        <v>#N/A</v>
      </c>
      <c r="O266" s="73" t="s">
        <v>46</v>
      </c>
      <c r="Q266" s="73" t="s">
        <v>49</v>
      </c>
      <c r="S266" s="73" t="s">
        <v>47</v>
      </c>
      <c r="T266" s="74" t="e">
        <f t="shared" ca="1" si="8"/>
        <v>#N/A</v>
      </c>
      <c r="U266" s="75" t="s">
        <v>52</v>
      </c>
      <c r="V266" s="76" t="e">
        <f t="shared" ca="1" si="9"/>
        <v>#N/A</v>
      </c>
    </row>
    <row r="267" spans="1:22" x14ac:dyDescent="0.2">
      <c r="A267" s="2"/>
      <c r="B267" s="108"/>
      <c r="C267" s="53" t="e">
        <f ca="1">R267*VLOOKUP(N267,INDIRECT('1.CropDatabase'!$C$3),8,0)</f>
        <v>#N/A</v>
      </c>
      <c r="D267" s="54" t="e">
        <f ca="1">IF(VLOOKUP(N267,INDIRECT('1.CropDatabase'!$C$3),9,0)="DS","DS",R267*VLOOKUP(N267,INDIRECT('1.CropDatabase'!$C$3),9,0))</f>
        <v>#N/A</v>
      </c>
      <c r="E267" s="74" t="e">
        <f ca="1">B267+VLOOKUP(N267,INDIRECT('1.CropDatabase'!$C$3),6,0)</f>
        <v>#N/A</v>
      </c>
      <c r="F267" s="3"/>
      <c r="H267" s="63" t="e">
        <f ca="1">VLOOKUP(N267,INDIRECT('1.CropDatabase'!$C$3),16,0)*R267</f>
        <v>#N/A</v>
      </c>
      <c r="I267" s="63" t="e">
        <f ca="1">VLOOKUP(N267,INDIRECT('1.CropDatabase'!$C$3),15,0)*R267</f>
        <v>#N/A</v>
      </c>
      <c r="J267" s="54" t="e">
        <f ca="1">B267+VLOOKUP(N267,INDIRECT('1.CropDatabase'!$C$3),12,0)</f>
        <v>#N/A</v>
      </c>
      <c r="K267" s="63" t="e">
        <f ca="1">B267+VLOOKUP(P267,INDIRECT('1.CropDatabase'!$C$3),12,0)+VLOOKUP(P267,INDIRECT('1.CropDatabase'!$C$3),13,0)</f>
        <v>#N/A</v>
      </c>
      <c r="L267" s="61" t="e">
        <f ca="1">VLOOKUP($N267,INDIRECT('1.CropDatabase'!$C$3),33,0)</f>
        <v>#N/A</v>
      </c>
      <c r="M267" s="33" t="e">
        <f ca="1">R267*VLOOKUP($N267,INDIRECT('1.CropDatabase'!$C$3),35,0)</f>
        <v>#N/A</v>
      </c>
      <c r="O267" s="73" t="s">
        <v>46</v>
      </c>
      <c r="Q267" s="73" t="s">
        <v>49</v>
      </c>
      <c r="S267" s="73" t="s">
        <v>47</v>
      </c>
      <c r="T267" s="74" t="e">
        <f t="shared" ca="1" si="8"/>
        <v>#N/A</v>
      </c>
      <c r="U267" s="75" t="s">
        <v>52</v>
      </c>
      <c r="V267" s="76" t="e">
        <f t="shared" ca="1" si="9"/>
        <v>#N/A</v>
      </c>
    </row>
    <row r="268" spans="1:22" x14ac:dyDescent="0.2">
      <c r="A268" s="2"/>
      <c r="B268" s="108"/>
      <c r="C268" s="53" t="e">
        <f ca="1">R268*VLOOKUP(N268,INDIRECT('1.CropDatabase'!$C$3),8,0)</f>
        <v>#N/A</v>
      </c>
      <c r="D268" s="54" t="e">
        <f ca="1">IF(VLOOKUP(N268,INDIRECT('1.CropDatabase'!$C$3),9,0)="DS","DS",R268*VLOOKUP(N268,INDIRECT('1.CropDatabase'!$C$3),9,0))</f>
        <v>#N/A</v>
      </c>
      <c r="E268" s="74" t="e">
        <f ca="1">B268+VLOOKUP(N268,INDIRECT('1.CropDatabase'!$C$3),6,0)</f>
        <v>#N/A</v>
      </c>
      <c r="F268" s="3"/>
      <c r="H268" s="63" t="e">
        <f ca="1">VLOOKUP(N268,INDIRECT('1.CropDatabase'!$C$3),16,0)*R268</f>
        <v>#N/A</v>
      </c>
      <c r="I268" s="63" t="e">
        <f ca="1">VLOOKUP(N268,INDIRECT('1.CropDatabase'!$C$3),15,0)*R268</f>
        <v>#N/A</v>
      </c>
      <c r="J268" s="54" t="e">
        <f ca="1">B268+VLOOKUP(N268,INDIRECT('1.CropDatabase'!$C$3),12,0)</f>
        <v>#N/A</v>
      </c>
      <c r="K268" s="63" t="e">
        <f ca="1">B268+VLOOKUP(P268,INDIRECT('1.CropDatabase'!$C$3),12,0)+VLOOKUP(P268,INDIRECT('1.CropDatabase'!$C$3),13,0)</f>
        <v>#N/A</v>
      </c>
      <c r="L268" s="61" t="e">
        <f ca="1">VLOOKUP($N268,INDIRECT('1.CropDatabase'!$C$3),33,0)</f>
        <v>#N/A</v>
      </c>
      <c r="M268" s="33" t="e">
        <f ca="1">R268*VLOOKUP($N268,INDIRECT('1.CropDatabase'!$C$3),35,0)</f>
        <v>#N/A</v>
      </c>
      <c r="O268" s="73" t="s">
        <v>46</v>
      </c>
      <c r="Q268" s="73" t="s">
        <v>49</v>
      </c>
      <c r="S268" s="73" t="s">
        <v>47</v>
      </c>
      <c r="T268" s="74" t="e">
        <f t="shared" ca="1" si="8"/>
        <v>#N/A</v>
      </c>
      <c r="U268" s="75" t="s">
        <v>52</v>
      </c>
      <c r="V268" s="76" t="e">
        <f t="shared" ca="1" si="9"/>
        <v>#N/A</v>
      </c>
    </row>
    <row r="269" spans="1:22" x14ac:dyDescent="0.2">
      <c r="A269" s="2"/>
      <c r="B269" s="108"/>
      <c r="C269" s="53" t="e">
        <f ca="1">R269*VLOOKUP(N269,INDIRECT('1.CropDatabase'!$C$3),8,0)</f>
        <v>#N/A</v>
      </c>
      <c r="D269" s="54" t="e">
        <f ca="1">IF(VLOOKUP(N269,INDIRECT('1.CropDatabase'!$C$3),9,0)="DS","DS",R269*VLOOKUP(N269,INDIRECT('1.CropDatabase'!$C$3),9,0))</f>
        <v>#N/A</v>
      </c>
      <c r="E269" s="74" t="e">
        <f ca="1">B269+VLOOKUP(N269,INDIRECT('1.CropDatabase'!$C$3),6,0)</f>
        <v>#N/A</v>
      </c>
      <c r="F269" s="3"/>
      <c r="H269" s="63" t="e">
        <f ca="1">VLOOKUP(N269,INDIRECT('1.CropDatabase'!$C$3),16,0)*R269</f>
        <v>#N/A</v>
      </c>
      <c r="I269" s="63" t="e">
        <f ca="1">VLOOKUP(N269,INDIRECT('1.CropDatabase'!$C$3),15,0)*R269</f>
        <v>#N/A</v>
      </c>
      <c r="J269" s="54" t="e">
        <f ca="1">B269+VLOOKUP(N269,INDIRECT('1.CropDatabase'!$C$3),12,0)</f>
        <v>#N/A</v>
      </c>
      <c r="K269" s="63" t="e">
        <f ca="1">B269+VLOOKUP(P269,INDIRECT('1.CropDatabase'!$C$3),12,0)+VLOOKUP(P269,INDIRECT('1.CropDatabase'!$C$3),13,0)</f>
        <v>#N/A</v>
      </c>
      <c r="L269" s="61" t="e">
        <f ca="1">VLOOKUP($N269,INDIRECT('1.CropDatabase'!$C$3),33,0)</f>
        <v>#N/A</v>
      </c>
      <c r="M269" s="33" t="e">
        <f ca="1">R269*VLOOKUP($N269,INDIRECT('1.CropDatabase'!$C$3),35,0)</f>
        <v>#N/A</v>
      </c>
      <c r="O269" s="73" t="s">
        <v>46</v>
      </c>
      <c r="Q269" s="73" t="s">
        <v>49</v>
      </c>
      <c r="S269" s="73" t="s">
        <v>47</v>
      </c>
      <c r="T269" s="74" t="e">
        <f t="shared" ca="1" si="8"/>
        <v>#N/A</v>
      </c>
      <c r="U269" s="75" t="s">
        <v>52</v>
      </c>
      <c r="V269" s="76" t="e">
        <f t="shared" ca="1" si="9"/>
        <v>#N/A</v>
      </c>
    </row>
    <row r="270" spans="1:22" x14ac:dyDescent="0.2">
      <c r="A270" s="2"/>
      <c r="B270" s="108"/>
      <c r="C270" s="53" t="e">
        <f ca="1">R270*VLOOKUP(N270,INDIRECT('1.CropDatabase'!$C$3),8,0)</f>
        <v>#N/A</v>
      </c>
      <c r="D270" s="54" t="e">
        <f ca="1">IF(VLOOKUP(N270,INDIRECT('1.CropDatabase'!$C$3),9,0)="DS","DS",R270*VLOOKUP(N270,INDIRECT('1.CropDatabase'!$C$3),9,0))</f>
        <v>#N/A</v>
      </c>
      <c r="E270" s="74" t="e">
        <f ca="1">B270+VLOOKUP(N270,INDIRECT('1.CropDatabase'!$C$3),6,0)</f>
        <v>#N/A</v>
      </c>
      <c r="F270" s="3"/>
      <c r="H270" s="63" t="e">
        <f ca="1">VLOOKUP(N270,INDIRECT('1.CropDatabase'!$C$3),16,0)*R270</f>
        <v>#N/A</v>
      </c>
      <c r="I270" s="63" t="e">
        <f ca="1">VLOOKUP(N270,INDIRECT('1.CropDatabase'!$C$3),15,0)*R270</f>
        <v>#N/A</v>
      </c>
      <c r="J270" s="54" t="e">
        <f ca="1">B270+VLOOKUP(N270,INDIRECT('1.CropDatabase'!$C$3),12,0)</f>
        <v>#N/A</v>
      </c>
      <c r="K270" s="63" t="e">
        <f ca="1">B270+VLOOKUP(P270,INDIRECT('1.CropDatabase'!$C$3),12,0)+VLOOKUP(P270,INDIRECT('1.CropDatabase'!$C$3),13,0)</f>
        <v>#N/A</v>
      </c>
      <c r="L270" s="61" t="e">
        <f ca="1">VLOOKUP($N270,INDIRECT('1.CropDatabase'!$C$3),33,0)</f>
        <v>#N/A</v>
      </c>
      <c r="M270" s="33" t="e">
        <f ca="1">R270*VLOOKUP($N270,INDIRECT('1.CropDatabase'!$C$3),35,0)</f>
        <v>#N/A</v>
      </c>
      <c r="O270" s="73" t="s">
        <v>46</v>
      </c>
      <c r="Q270" s="73" t="s">
        <v>49</v>
      </c>
      <c r="S270" s="73" t="s">
        <v>47</v>
      </c>
      <c r="T270" s="74" t="e">
        <f t="shared" ca="1" si="8"/>
        <v>#N/A</v>
      </c>
      <c r="U270" s="75" t="s">
        <v>52</v>
      </c>
      <c r="V270" s="76" t="e">
        <f t="shared" ca="1" si="9"/>
        <v>#N/A</v>
      </c>
    </row>
    <row r="271" spans="1:22" x14ac:dyDescent="0.2">
      <c r="A271" s="2"/>
      <c r="B271" s="108"/>
      <c r="C271" s="53" t="e">
        <f ca="1">R271*VLOOKUP(N271,INDIRECT('1.CropDatabase'!$C$3),8,0)</f>
        <v>#N/A</v>
      </c>
      <c r="D271" s="54" t="e">
        <f ca="1">IF(VLOOKUP(N271,INDIRECT('1.CropDatabase'!$C$3),9,0)="DS","DS",R271*VLOOKUP(N271,INDIRECT('1.CropDatabase'!$C$3),9,0))</f>
        <v>#N/A</v>
      </c>
      <c r="E271" s="74" t="e">
        <f ca="1">B271+VLOOKUP(N271,INDIRECT('1.CropDatabase'!$C$3),6,0)</f>
        <v>#N/A</v>
      </c>
      <c r="F271" s="3"/>
      <c r="H271" s="63" t="e">
        <f ca="1">VLOOKUP(N271,INDIRECT('1.CropDatabase'!$C$3),16,0)*R271</f>
        <v>#N/A</v>
      </c>
      <c r="I271" s="63" t="e">
        <f ca="1">VLOOKUP(N271,INDIRECT('1.CropDatabase'!$C$3),15,0)*R271</f>
        <v>#N/A</v>
      </c>
      <c r="J271" s="54" t="e">
        <f ca="1">B271+VLOOKUP(N271,INDIRECT('1.CropDatabase'!$C$3),12,0)</f>
        <v>#N/A</v>
      </c>
      <c r="K271" s="63" t="e">
        <f ca="1">B271+VLOOKUP(P271,INDIRECT('1.CropDatabase'!$C$3),12,0)+VLOOKUP(P271,INDIRECT('1.CropDatabase'!$C$3),13,0)</f>
        <v>#N/A</v>
      </c>
      <c r="L271" s="61" t="e">
        <f ca="1">VLOOKUP($N271,INDIRECT('1.CropDatabase'!$C$3),33,0)</f>
        <v>#N/A</v>
      </c>
      <c r="M271" s="33" t="e">
        <f ca="1">R271*VLOOKUP($N271,INDIRECT('1.CropDatabase'!$C$3),35,0)</f>
        <v>#N/A</v>
      </c>
      <c r="O271" s="73" t="s">
        <v>46</v>
      </c>
      <c r="Q271" s="73" t="s">
        <v>49</v>
      </c>
      <c r="S271" s="73" t="s">
        <v>47</v>
      </c>
      <c r="T271" s="74" t="e">
        <f t="shared" ca="1" si="8"/>
        <v>#N/A</v>
      </c>
      <c r="U271" s="75" t="s">
        <v>52</v>
      </c>
      <c r="V271" s="76" t="e">
        <f t="shared" ca="1" si="9"/>
        <v>#N/A</v>
      </c>
    </row>
    <row r="272" spans="1:22" x14ac:dyDescent="0.2">
      <c r="A272" s="2"/>
      <c r="B272" s="108"/>
      <c r="C272" s="53" t="e">
        <f ca="1">R272*VLOOKUP(N272,INDIRECT('1.CropDatabase'!$C$3),8,0)</f>
        <v>#N/A</v>
      </c>
      <c r="D272" s="54" t="e">
        <f ca="1">IF(VLOOKUP(N272,INDIRECT('1.CropDatabase'!$C$3),9,0)="DS","DS",R272*VLOOKUP(N272,INDIRECT('1.CropDatabase'!$C$3),9,0))</f>
        <v>#N/A</v>
      </c>
      <c r="E272" s="74" t="e">
        <f ca="1">B272+VLOOKUP(N272,INDIRECT('1.CropDatabase'!$C$3),6,0)</f>
        <v>#N/A</v>
      </c>
      <c r="F272" s="3"/>
      <c r="H272" s="63" t="e">
        <f ca="1">VLOOKUP(N272,INDIRECT('1.CropDatabase'!$C$3),16,0)*R272</f>
        <v>#N/A</v>
      </c>
      <c r="I272" s="63" t="e">
        <f ca="1">VLOOKUP(N272,INDIRECT('1.CropDatabase'!$C$3),15,0)*R272</f>
        <v>#N/A</v>
      </c>
      <c r="J272" s="54" t="e">
        <f ca="1">B272+VLOOKUP(N272,INDIRECT('1.CropDatabase'!$C$3),12,0)</f>
        <v>#N/A</v>
      </c>
      <c r="K272" s="63" t="e">
        <f ca="1">B272+VLOOKUP(P272,INDIRECT('1.CropDatabase'!$C$3),12,0)+VLOOKUP(P272,INDIRECT('1.CropDatabase'!$C$3),13,0)</f>
        <v>#N/A</v>
      </c>
      <c r="L272" s="61" t="e">
        <f ca="1">VLOOKUP($N272,INDIRECT('1.CropDatabase'!$C$3),33,0)</f>
        <v>#N/A</v>
      </c>
      <c r="M272" s="33" t="e">
        <f ca="1">R272*VLOOKUP($N272,INDIRECT('1.CropDatabase'!$C$3),35,0)</f>
        <v>#N/A</v>
      </c>
      <c r="O272" s="73" t="s">
        <v>46</v>
      </c>
      <c r="Q272" s="73" t="s">
        <v>49</v>
      </c>
      <c r="S272" s="73" t="s">
        <v>47</v>
      </c>
      <c r="T272" s="74" t="e">
        <f t="shared" ca="1" si="8"/>
        <v>#N/A</v>
      </c>
      <c r="U272" s="75" t="s">
        <v>52</v>
      </c>
      <c r="V272" s="76" t="e">
        <f t="shared" ca="1" si="9"/>
        <v>#N/A</v>
      </c>
    </row>
    <row r="273" spans="1:22" x14ac:dyDescent="0.2">
      <c r="A273" s="2"/>
      <c r="B273" s="108"/>
      <c r="C273" s="53" t="e">
        <f ca="1">R273*VLOOKUP(N273,INDIRECT('1.CropDatabase'!$C$3),8,0)</f>
        <v>#N/A</v>
      </c>
      <c r="D273" s="54" t="e">
        <f ca="1">IF(VLOOKUP(N273,INDIRECT('1.CropDatabase'!$C$3),9,0)="DS","DS",R273*VLOOKUP(N273,INDIRECT('1.CropDatabase'!$C$3),9,0))</f>
        <v>#N/A</v>
      </c>
      <c r="E273" s="74" t="e">
        <f ca="1">B273+VLOOKUP(N273,INDIRECT('1.CropDatabase'!$C$3),6,0)</f>
        <v>#N/A</v>
      </c>
      <c r="F273" s="3"/>
      <c r="H273" s="63" t="e">
        <f ca="1">VLOOKUP(N273,INDIRECT('1.CropDatabase'!$C$3),16,0)*R273</f>
        <v>#N/A</v>
      </c>
      <c r="I273" s="63" t="e">
        <f ca="1">VLOOKUP(N273,INDIRECT('1.CropDatabase'!$C$3),15,0)*R273</f>
        <v>#N/A</v>
      </c>
      <c r="J273" s="54" t="e">
        <f ca="1">B273+VLOOKUP(N273,INDIRECT('1.CropDatabase'!$C$3),12,0)</f>
        <v>#N/A</v>
      </c>
      <c r="K273" s="63" t="e">
        <f ca="1">B273+VLOOKUP(P273,INDIRECT('1.CropDatabase'!$C$3),12,0)+VLOOKUP(P273,INDIRECT('1.CropDatabase'!$C$3),13,0)</f>
        <v>#N/A</v>
      </c>
      <c r="L273" s="61" t="e">
        <f ca="1">VLOOKUP($N273,INDIRECT('1.CropDatabase'!$C$3),33,0)</f>
        <v>#N/A</v>
      </c>
      <c r="M273" s="33" t="e">
        <f ca="1">R273*VLOOKUP($N273,INDIRECT('1.CropDatabase'!$C$3),35,0)</f>
        <v>#N/A</v>
      </c>
      <c r="O273" s="73" t="s">
        <v>46</v>
      </c>
      <c r="Q273" s="73" t="s">
        <v>49</v>
      </c>
      <c r="S273" s="73" t="s">
        <v>47</v>
      </c>
      <c r="T273" s="74" t="e">
        <f t="shared" ca="1" si="8"/>
        <v>#N/A</v>
      </c>
      <c r="U273" s="75" t="s">
        <v>52</v>
      </c>
      <c r="V273" s="76" t="e">
        <f t="shared" ca="1" si="9"/>
        <v>#N/A</v>
      </c>
    </row>
    <row r="274" spans="1:22" x14ac:dyDescent="0.2">
      <c r="A274" s="2"/>
      <c r="B274" s="108"/>
      <c r="C274" s="53" t="e">
        <f ca="1">R274*VLOOKUP(N274,INDIRECT('1.CropDatabase'!$C$3),8,0)</f>
        <v>#N/A</v>
      </c>
      <c r="D274" s="54" t="e">
        <f ca="1">IF(VLOOKUP(N274,INDIRECT('1.CropDatabase'!$C$3),9,0)="DS","DS",R274*VLOOKUP(N274,INDIRECT('1.CropDatabase'!$C$3),9,0))</f>
        <v>#N/A</v>
      </c>
      <c r="E274" s="74" t="e">
        <f ca="1">B274+VLOOKUP(N274,INDIRECT('1.CropDatabase'!$C$3),6,0)</f>
        <v>#N/A</v>
      </c>
      <c r="F274" s="3"/>
      <c r="H274" s="63" t="e">
        <f ca="1">VLOOKUP(N274,INDIRECT('1.CropDatabase'!$C$3),16,0)*R274</f>
        <v>#N/A</v>
      </c>
      <c r="I274" s="63" t="e">
        <f ca="1">VLOOKUP(N274,INDIRECT('1.CropDatabase'!$C$3),15,0)*R274</f>
        <v>#N/A</v>
      </c>
      <c r="J274" s="54" t="e">
        <f ca="1">B274+VLOOKUP(N274,INDIRECT('1.CropDatabase'!$C$3),12,0)</f>
        <v>#N/A</v>
      </c>
      <c r="K274" s="63" t="e">
        <f ca="1">B274+VLOOKUP(P274,INDIRECT('1.CropDatabase'!$C$3),12,0)+VLOOKUP(P274,INDIRECT('1.CropDatabase'!$C$3),13,0)</f>
        <v>#N/A</v>
      </c>
      <c r="L274" s="61" t="e">
        <f ca="1">VLOOKUP($N274,INDIRECT('1.CropDatabase'!$C$3),33,0)</f>
        <v>#N/A</v>
      </c>
      <c r="M274" s="33" t="e">
        <f ca="1">R274*VLOOKUP($N274,INDIRECT('1.CropDatabase'!$C$3),35,0)</f>
        <v>#N/A</v>
      </c>
      <c r="O274" s="73" t="s">
        <v>46</v>
      </c>
      <c r="Q274" s="73" t="s">
        <v>49</v>
      </c>
      <c r="S274" s="73" t="s">
        <v>47</v>
      </c>
      <c r="T274" s="74" t="e">
        <f t="shared" ca="1" si="8"/>
        <v>#N/A</v>
      </c>
      <c r="U274" s="75" t="s">
        <v>52</v>
      </c>
      <c r="V274" s="76" t="e">
        <f t="shared" ca="1" si="9"/>
        <v>#N/A</v>
      </c>
    </row>
    <row r="275" spans="1:22" x14ac:dyDescent="0.2">
      <c r="A275" s="2"/>
      <c r="B275" s="108"/>
      <c r="C275" s="53" t="e">
        <f ca="1">R275*VLOOKUP(N275,INDIRECT('1.CropDatabase'!$C$3),8,0)</f>
        <v>#N/A</v>
      </c>
      <c r="D275" s="54" t="e">
        <f ca="1">IF(VLOOKUP(N275,INDIRECT('1.CropDatabase'!$C$3),9,0)="DS","DS",R275*VLOOKUP(N275,INDIRECT('1.CropDatabase'!$C$3),9,0))</f>
        <v>#N/A</v>
      </c>
      <c r="E275" s="74" t="e">
        <f ca="1">B275+VLOOKUP(N275,INDIRECT('1.CropDatabase'!$C$3),6,0)</f>
        <v>#N/A</v>
      </c>
      <c r="F275" s="3"/>
      <c r="H275" s="63" t="e">
        <f ca="1">VLOOKUP(N275,INDIRECT('1.CropDatabase'!$C$3),16,0)*R275</f>
        <v>#N/A</v>
      </c>
      <c r="I275" s="63" t="e">
        <f ca="1">VLOOKUP(N275,INDIRECT('1.CropDatabase'!$C$3),15,0)*R275</f>
        <v>#N/A</v>
      </c>
      <c r="J275" s="54" t="e">
        <f ca="1">B275+VLOOKUP(N275,INDIRECT('1.CropDatabase'!$C$3),12,0)</f>
        <v>#N/A</v>
      </c>
      <c r="K275" s="63" t="e">
        <f ca="1">B275+VLOOKUP(P275,INDIRECT('1.CropDatabase'!$C$3),12,0)+VLOOKUP(P275,INDIRECT('1.CropDatabase'!$C$3),13,0)</f>
        <v>#N/A</v>
      </c>
      <c r="L275" s="61" t="e">
        <f ca="1">VLOOKUP($N275,INDIRECT('1.CropDatabase'!$C$3),33,0)</f>
        <v>#N/A</v>
      </c>
      <c r="M275" s="33" t="e">
        <f ca="1">R275*VLOOKUP($N275,INDIRECT('1.CropDatabase'!$C$3),35,0)</f>
        <v>#N/A</v>
      </c>
      <c r="O275" s="73" t="s">
        <v>46</v>
      </c>
      <c r="Q275" s="73" t="s">
        <v>49</v>
      </c>
      <c r="S275" s="73" t="s">
        <v>47</v>
      </c>
      <c r="T275" s="74" t="e">
        <f t="shared" ca="1" si="8"/>
        <v>#N/A</v>
      </c>
      <c r="U275" s="75" t="s">
        <v>52</v>
      </c>
      <c r="V275" s="76" t="e">
        <f t="shared" ca="1" si="9"/>
        <v>#N/A</v>
      </c>
    </row>
    <row r="276" spans="1:22" x14ac:dyDescent="0.2">
      <c r="A276" s="2"/>
      <c r="B276" s="108"/>
      <c r="C276" s="53" t="e">
        <f ca="1">R276*VLOOKUP(N276,INDIRECT('1.CropDatabase'!$C$3),8,0)</f>
        <v>#N/A</v>
      </c>
      <c r="D276" s="54" t="e">
        <f ca="1">IF(VLOOKUP(N276,INDIRECT('1.CropDatabase'!$C$3),9,0)="DS","DS",R276*VLOOKUP(N276,INDIRECT('1.CropDatabase'!$C$3),9,0))</f>
        <v>#N/A</v>
      </c>
      <c r="E276" s="74" t="e">
        <f ca="1">B276+VLOOKUP(N276,INDIRECT('1.CropDatabase'!$C$3),6,0)</f>
        <v>#N/A</v>
      </c>
      <c r="F276" s="3"/>
      <c r="H276" s="63" t="e">
        <f ca="1">VLOOKUP(N276,INDIRECT('1.CropDatabase'!$C$3),16,0)*R276</f>
        <v>#N/A</v>
      </c>
      <c r="I276" s="63" t="e">
        <f ca="1">VLOOKUP(N276,INDIRECT('1.CropDatabase'!$C$3),15,0)*R276</f>
        <v>#N/A</v>
      </c>
      <c r="J276" s="54" t="e">
        <f ca="1">B276+VLOOKUP(N276,INDIRECT('1.CropDatabase'!$C$3),12,0)</f>
        <v>#N/A</v>
      </c>
      <c r="K276" s="63" t="e">
        <f ca="1">B276+VLOOKUP(P276,INDIRECT('1.CropDatabase'!$C$3),12,0)+VLOOKUP(P276,INDIRECT('1.CropDatabase'!$C$3),13,0)</f>
        <v>#N/A</v>
      </c>
      <c r="L276" s="61" t="e">
        <f ca="1">VLOOKUP($N276,INDIRECT('1.CropDatabase'!$C$3),33,0)</f>
        <v>#N/A</v>
      </c>
      <c r="M276" s="33" t="e">
        <f ca="1">R276*VLOOKUP($N276,INDIRECT('1.CropDatabase'!$C$3),35,0)</f>
        <v>#N/A</v>
      </c>
      <c r="O276" s="73" t="s">
        <v>46</v>
      </c>
      <c r="Q276" s="73" t="s">
        <v>49</v>
      </c>
      <c r="S276" s="73" t="s">
        <v>47</v>
      </c>
      <c r="T276" s="74" t="e">
        <f t="shared" ca="1" si="8"/>
        <v>#N/A</v>
      </c>
      <c r="U276" s="75" t="s">
        <v>52</v>
      </c>
      <c r="V276" s="76" t="e">
        <f t="shared" ca="1" si="9"/>
        <v>#N/A</v>
      </c>
    </row>
    <row r="277" spans="1:22" x14ac:dyDescent="0.2">
      <c r="A277" s="2"/>
      <c r="B277" s="108"/>
      <c r="C277" s="53" t="e">
        <f ca="1">R277*VLOOKUP(N277,INDIRECT('1.CropDatabase'!$C$3),8,0)</f>
        <v>#N/A</v>
      </c>
      <c r="D277" s="54" t="e">
        <f ca="1">IF(VLOOKUP(N277,INDIRECT('1.CropDatabase'!$C$3),9,0)="DS","DS",R277*VLOOKUP(N277,INDIRECT('1.CropDatabase'!$C$3),9,0))</f>
        <v>#N/A</v>
      </c>
      <c r="E277" s="74" t="e">
        <f ca="1">B277+VLOOKUP(N277,INDIRECT('1.CropDatabase'!$C$3),6,0)</f>
        <v>#N/A</v>
      </c>
      <c r="F277" s="3"/>
      <c r="H277" s="63" t="e">
        <f ca="1">VLOOKUP(N277,INDIRECT('1.CropDatabase'!$C$3),16,0)*R277</f>
        <v>#N/A</v>
      </c>
      <c r="I277" s="63" t="e">
        <f ca="1">VLOOKUP(N277,INDIRECT('1.CropDatabase'!$C$3),15,0)*R277</f>
        <v>#N/A</v>
      </c>
      <c r="J277" s="54" t="e">
        <f ca="1">B277+VLOOKUP(N277,INDIRECT('1.CropDatabase'!$C$3),12,0)</f>
        <v>#N/A</v>
      </c>
      <c r="K277" s="63" t="e">
        <f ca="1">B277+VLOOKUP(P277,INDIRECT('1.CropDatabase'!$C$3),12,0)+VLOOKUP(P277,INDIRECT('1.CropDatabase'!$C$3),13,0)</f>
        <v>#N/A</v>
      </c>
      <c r="L277" s="61" t="e">
        <f ca="1">VLOOKUP($N277,INDIRECT('1.CropDatabase'!$C$3),33,0)</f>
        <v>#N/A</v>
      </c>
      <c r="M277" s="33" t="e">
        <f ca="1">R277*VLOOKUP($N277,INDIRECT('1.CropDatabase'!$C$3),35,0)</f>
        <v>#N/A</v>
      </c>
      <c r="O277" s="73" t="s">
        <v>46</v>
      </c>
      <c r="Q277" s="73" t="s">
        <v>49</v>
      </c>
      <c r="S277" s="73" t="s">
        <v>47</v>
      </c>
      <c r="T277" s="74" t="e">
        <f t="shared" ca="1" si="8"/>
        <v>#N/A</v>
      </c>
      <c r="U277" s="75" t="s">
        <v>52</v>
      </c>
      <c r="V277" s="76" t="e">
        <f t="shared" ca="1" si="9"/>
        <v>#N/A</v>
      </c>
    </row>
    <row r="278" spans="1:22" x14ac:dyDescent="0.2">
      <c r="A278" s="2"/>
      <c r="B278" s="108"/>
      <c r="C278" s="53" t="e">
        <f ca="1">R278*VLOOKUP(N278,INDIRECT('1.CropDatabase'!$C$3),8,0)</f>
        <v>#N/A</v>
      </c>
      <c r="D278" s="54" t="e">
        <f ca="1">IF(VLOOKUP(N278,INDIRECT('1.CropDatabase'!$C$3),9,0)="DS","DS",R278*VLOOKUP(N278,INDIRECT('1.CropDatabase'!$C$3),9,0))</f>
        <v>#N/A</v>
      </c>
      <c r="E278" s="74" t="e">
        <f ca="1">B278+VLOOKUP(N278,INDIRECT('1.CropDatabase'!$C$3),6,0)</f>
        <v>#N/A</v>
      </c>
      <c r="F278" s="3"/>
      <c r="H278" s="63" t="e">
        <f ca="1">VLOOKUP(N278,INDIRECT('1.CropDatabase'!$C$3),16,0)*R278</f>
        <v>#N/A</v>
      </c>
      <c r="I278" s="63" t="e">
        <f ca="1">VLOOKUP(N278,INDIRECT('1.CropDatabase'!$C$3),15,0)*R278</f>
        <v>#N/A</v>
      </c>
      <c r="J278" s="54" t="e">
        <f ca="1">B278+VLOOKUP(N278,INDIRECT('1.CropDatabase'!$C$3),12,0)</f>
        <v>#N/A</v>
      </c>
      <c r="K278" s="63" t="e">
        <f ca="1">B278+VLOOKUP(P278,INDIRECT('1.CropDatabase'!$C$3),12,0)+VLOOKUP(P278,INDIRECT('1.CropDatabase'!$C$3),13,0)</f>
        <v>#N/A</v>
      </c>
      <c r="L278" s="61" t="e">
        <f ca="1">VLOOKUP($N278,INDIRECT('1.CropDatabase'!$C$3),33,0)</f>
        <v>#N/A</v>
      </c>
      <c r="M278" s="33" t="e">
        <f ca="1">R278*VLOOKUP($N278,INDIRECT('1.CropDatabase'!$C$3),35,0)</f>
        <v>#N/A</v>
      </c>
      <c r="O278" s="73" t="s">
        <v>46</v>
      </c>
      <c r="Q278" s="73" t="s">
        <v>49</v>
      </c>
      <c r="S278" s="73" t="s">
        <v>47</v>
      </c>
      <c r="T278" s="74" t="e">
        <f t="shared" ca="1" si="8"/>
        <v>#N/A</v>
      </c>
      <c r="U278" s="75" t="s">
        <v>52</v>
      </c>
      <c r="V278" s="76" t="e">
        <f t="shared" ca="1" si="9"/>
        <v>#N/A</v>
      </c>
    </row>
    <row r="279" spans="1:22" x14ac:dyDescent="0.2">
      <c r="A279" s="2"/>
      <c r="B279" s="108"/>
      <c r="C279" s="53" t="e">
        <f ca="1">R279*VLOOKUP(N279,INDIRECT('1.CropDatabase'!$C$3),8,0)</f>
        <v>#N/A</v>
      </c>
      <c r="D279" s="54" t="e">
        <f ca="1">IF(VLOOKUP(N279,INDIRECT('1.CropDatabase'!$C$3),9,0)="DS","DS",R279*VLOOKUP(N279,INDIRECT('1.CropDatabase'!$C$3),9,0))</f>
        <v>#N/A</v>
      </c>
      <c r="E279" s="74" t="e">
        <f ca="1">B279+VLOOKUP(N279,INDIRECT('1.CropDatabase'!$C$3),6,0)</f>
        <v>#N/A</v>
      </c>
      <c r="F279" s="3"/>
      <c r="H279" s="63" t="e">
        <f ca="1">VLOOKUP(N279,INDIRECT('1.CropDatabase'!$C$3),16,0)*R279</f>
        <v>#N/A</v>
      </c>
      <c r="I279" s="63" t="e">
        <f ca="1">VLOOKUP(N279,INDIRECT('1.CropDatabase'!$C$3),15,0)*R279</f>
        <v>#N/A</v>
      </c>
      <c r="J279" s="54" t="e">
        <f ca="1">B279+VLOOKUP(N279,INDIRECT('1.CropDatabase'!$C$3),12,0)</f>
        <v>#N/A</v>
      </c>
      <c r="K279" s="63" t="e">
        <f ca="1">B279+VLOOKUP(P279,INDIRECT('1.CropDatabase'!$C$3),12,0)+VLOOKUP(P279,INDIRECT('1.CropDatabase'!$C$3),13,0)</f>
        <v>#N/A</v>
      </c>
      <c r="L279" s="61" t="e">
        <f ca="1">VLOOKUP($N279,INDIRECT('1.CropDatabase'!$C$3),33,0)</f>
        <v>#N/A</v>
      </c>
      <c r="M279" s="33" t="e">
        <f ca="1">R279*VLOOKUP($N279,INDIRECT('1.CropDatabase'!$C$3),35,0)</f>
        <v>#N/A</v>
      </c>
      <c r="O279" s="73" t="s">
        <v>46</v>
      </c>
      <c r="Q279" s="73" t="s">
        <v>49</v>
      </c>
      <c r="S279" s="73" t="s">
        <v>47</v>
      </c>
      <c r="T279" s="74" t="e">
        <f t="shared" ca="1" si="8"/>
        <v>#N/A</v>
      </c>
      <c r="U279" s="75" t="s">
        <v>52</v>
      </c>
      <c r="V279" s="76" t="e">
        <f t="shared" ca="1" si="9"/>
        <v>#N/A</v>
      </c>
    </row>
    <row r="280" spans="1:22" x14ac:dyDescent="0.2">
      <c r="A280" s="2"/>
      <c r="B280" s="108"/>
      <c r="C280" s="53" t="e">
        <f ca="1">R280*VLOOKUP(N280,INDIRECT('1.CropDatabase'!$C$3),8,0)</f>
        <v>#N/A</v>
      </c>
      <c r="D280" s="54" t="e">
        <f ca="1">IF(VLOOKUP(N280,INDIRECT('1.CropDatabase'!$C$3),9,0)="DS","DS",R280*VLOOKUP(N280,INDIRECT('1.CropDatabase'!$C$3),9,0))</f>
        <v>#N/A</v>
      </c>
      <c r="E280" s="74" t="e">
        <f ca="1">B280+VLOOKUP(N280,INDIRECT('1.CropDatabase'!$C$3),6,0)</f>
        <v>#N/A</v>
      </c>
      <c r="F280" s="3"/>
      <c r="H280" s="63" t="e">
        <f ca="1">VLOOKUP(N280,INDIRECT('1.CropDatabase'!$C$3),16,0)*R280</f>
        <v>#N/A</v>
      </c>
      <c r="I280" s="63" t="e">
        <f ca="1">VLOOKUP(N280,INDIRECT('1.CropDatabase'!$C$3),15,0)*R280</f>
        <v>#N/A</v>
      </c>
      <c r="J280" s="54" t="e">
        <f ca="1">B280+VLOOKUP(N280,INDIRECT('1.CropDatabase'!$C$3),12,0)</f>
        <v>#N/A</v>
      </c>
      <c r="K280" s="63" t="e">
        <f ca="1">B280+VLOOKUP(P280,INDIRECT('1.CropDatabase'!$C$3),12,0)+VLOOKUP(P280,INDIRECT('1.CropDatabase'!$C$3),13,0)</f>
        <v>#N/A</v>
      </c>
      <c r="L280" s="61" t="e">
        <f ca="1">VLOOKUP($N280,INDIRECT('1.CropDatabase'!$C$3),33,0)</f>
        <v>#N/A</v>
      </c>
      <c r="M280" s="33" t="e">
        <f ca="1">R280*VLOOKUP($N280,INDIRECT('1.CropDatabase'!$C$3),35,0)</f>
        <v>#N/A</v>
      </c>
      <c r="O280" s="73" t="s">
        <v>46</v>
      </c>
      <c r="Q280" s="73" t="s">
        <v>49</v>
      </c>
      <c r="S280" s="73" t="s">
        <v>47</v>
      </c>
      <c r="T280" s="74" t="e">
        <f t="shared" ca="1" si="8"/>
        <v>#N/A</v>
      </c>
      <c r="U280" s="75" t="s">
        <v>52</v>
      </c>
      <c r="V280" s="76" t="e">
        <f t="shared" ca="1" si="9"/>
        <v>#N/A</v>
      </c>
    </row>
    <row r="281" spans="1:22" x14ac:dyDescent="0.2">
      <c r="A281" s="2"/>
      <c r="B281" s="108"/>
      <c r="C281" s="53" t="e">
        <f ca="1">R281*VLOOKUP(N281,INDIRECT('1.CropDatabase'!$C$3),8,0)</f>
        <v>#N/A</v>
      </c>
      <c r="D281" s="54" t="e">
        <f ca="1">IF(VLOOKUP(N281,INDIRECT('1.CropDatabase'!$C$3),9,0)="DS","DS",R281*VLOOKUP(N281,INDIRECT('1.CropDatabase'!$C$3),9,0))</f>
        <v>#N/A</v>
      </c>
      <c r="E281" s="74" t="e">
        <f ca="1">B281+VLOOKUP(N281,INDIRECT('1.CropDatabase'!$C$3),6,0)</f>
        <v>#N/A</v>
      </c>
      <c r="F281" s="3"/>
      <c r="H281" s="63" t="e">
        <f ca="1">VLOOKUP(N281,INDIRECT('1.CropDatabase'!$C$3),16,0)*R281</f>
        <v>#N/A</v>
      </c>
      <c r="I281" s="63" t="e">
        <f ca="1">VLOOKUP(N281,INDIRECT('1.CropDatabase'!$C$3),15,0)*R281</f>
        <v>#N/A</v>
      </c>
      <c r="J281" s="54" t="e">
        <f ca="1">B281+VLOOKUP(N281,INDIRECT('1.CropDatabase'!$C$3),12,0)</f>
        <v>#N/A</v>
      </c>
      <c r="K281" s="63" t="e">
        <f ca="1">B281+VLOOKUP(P281,INDIRECT('1.CropDatabase'!$C$3),12,0)+VLOOKUP(P281,INDIRECT('1.CropDatabase'!$C$3),13,0)</f>
        <v>#N/A</v>
      </c>
      <c r="L281" s="61" t="e">
        <f ca="1">VLOOKUP($N281,INDIRECT('1.CropDatabase'!$C$3),33,0)</f>
        <v>#N/A</v>
      </c>
      <c r="M281" s="33" t="e">
        <f ca="1">R281*VLOOKUP($N281,INDIRECT('1.CropDatabase'!$C$3),35,0)</f>
        <v>#N/A</v>
      </c>
      <c r="O281" s="73" t="s">
        <v>46</v>
      </c>
      <c r="Q281" s="73" t="s">
        <v>49</v>
      </c>
      <c r="S281" s="73" t="s">
        <v>47</v>
      </c>
      <c r="T281" s="74" t="e">
        <f t="shared" ca="1" si="8"/>
        <v>#N/A</v>
      </c>
      <c r="U281" s="75" t="s">
        <v>52</v>
      </c>
      <c r="V281" s="76" t="e">
        <f t="shared" ca="1" si="9"/>
        <v>#N/A</v>
      </c>
    </row>
    <row r="282" spans="1:22" x14ac:dyDescent="0.2">
      <c r="A282" s="2"/>
      <c r="B282" s="108"/>
      <c r="C282" s="53" t="e">
        <f ca="1">R282*VLOOKUP(N282,INDIRECT('1.CropDatabase'!$C$3),8,0)</f>
        <v>#N/A</v>
      </c>
      <c r="D282" s="54" t="e">
        <f ca="1">IF(VLOOKUP(N282,INDIRECT('1.CropDatabase'!$C$3),9,0)="DS","DS",R282*VLOOKUP(N282,INDIRECT('1.CropDatabase'!$C$3),9,0))</f>
        <v>#N/A</v>
      </c>
      <c r="E282" s="74" t="e">
        <f ca="1">B282+VLOOKUP(N282,INDIRECT('1.CropDatabase'!$C$3),6,0)</f>
        <v>#N/A</v>
      </c>
      <c r="F282" s="3"/>
      <c r="H282" s="63" t="e">
        <f ca="1">VLOOKUP(N282,INDIRECT('1.CropDatabase'!$C$3),16,0)*R282</f>
        <v>#N/A</v>
      </c>
      <c r="I282" s="63" t="e">
        <f ca="1">VLOOKUP(N282,INDIRECT('1.CropDatabase'!$C$3),15,0)*R282</f>
        <v>#N/A</v>
      </c>
      <c r="J282" s="54" t="e">
        <f ca="1">B282+VLOOKUP(N282,INDIRECT('1.CropDatabase'!$C$3),12,0)</f>
        <v>#N/A</v>
      </c>
      <c r="K282" s="63" t="e">
        <f ca="1">B282+VLOOKUP(P282,INDIRECT('1.CropDatabase'!$C$3),12,0)+VLOOKUP(P282,INDIRECT('1.CropDatabase'!$C$3),13,0)</f>
        <v>#N/A</v>
      </c>
      <c r="L282" s="61" t="e">
        <f ca="1">VLOOKUP($N282,INDIRECT('1.CropDatabase'!$C$3),33,0)</f>
        <v>#N/A</v>
      </c>
      <c r="M282" s="33" t="e">
        <f ca="1">R282*VLOOKUP($N282,INDIRECT('1.CropDatabase'!$C$3),35,0)</f>
        <v>#N/A</v>
      </c>
      <c r="O282" s="73" t="s">
        <v>46</v>
      </c>
      <c r="Q282" s="73" t="s">
        <v>49</v>
      </c>
      <c r="S282" s="73" t="s">
        <v>47</v>
      </c>
      <c r="T282" s="74" t="e">
        <f t="shared" ca="1" si="8"/>
        <v>#N/A</v>
      </c>
      <c r="U282" s="75" t="s">
        <v>52</v>
      </c>
      <c r="V282" s="76" t="e">
        <f t="shared" ca="1" si="9"/>
        <v>#N/A</v>
      </c>
    </row>
    <row r="283" spans="1:22" x14ac:dyDescent="0.2">
      <c r="A283" s="2"/>
      <c r="B283" s="108"/>
      <c r="C283" s="53" t="e">
        <f ca="1">R283*VLOOKUP(N283,INDIRECT('1.CropDatabase'!$C$3),8,0)</f>
        <v>#N/A</v>
      </c>
      <c r="D283" s="54" t="e">
        <f ca="1">IF(VLOOKUP(N283,INDIRECT('1.CropDatabase'!$C$3),9,0)="DS","DS",R283*VLOOKUP(N283,INDIRECT('1.CropDatabase'!$C$3),9,0))</f>
        <v>#N/A</v>
      </c>
      <c r="E283" s="74" t="e">
        <f ca="1">B283+VLOOKUP(N283,INDIRECT('1.CropDatabase'!$C$3),6,0)</f>
        <v>#N/A</v>
      </c>
      <c r="F283" s="3"/>
      <c r="H283" s="63" t="e">
        <f ca="1">VLOOKUP(N283,INDIRECT('1.CropDatabase'!$C$3),16,0)*R283</f>
        <v>#N/A</v>
      </c>
      <c r="I283" s="63" t="e">
        <f ca="1">VLOOKUP(N283,INDIRECT('1.CropDatabase'!$C$3),15,0)*R283</f>
        <v>#N/A</v>
      </c>
      <c r="J283" s="54" t="e">
        <f ca="1">B283+VLOOKUP(N283,INDIRECT('1.CropDatabase'!$C$3),12,0)</f>
        <v>#N/A</v>
      </c>
      <c r="K283" s="63" t="e">
        <f ca="1">B283+VLOOKUP(P283,INDIRECT('1.CropDatabase'!$C$3),12,0)+VLOOKUP(P283,INDIRECT('1.CropDatabase'!$C$3),13,0)</f>
        <v>#N/A</v>
      </c>
      <c r="L283" s="61" t="e">
        <f ca="1">VLOOKUP($N283,INDIRECT('1.CropDatabase'!$C$3),33,0)</f>
        <v>#N/A</v>
      </c>
      <c r="M283" s="33" t="e">
        <f ca="1">R283*VLOOKUP($N283,INDIRECT('1.CropDatabase'!$C$3),35,0)</f>
        <v>#N/A</v>
      </c>
      <c r="O283" s="73" t="s">
        <v>46</v>
      </c>
      <c r="Q283" s="73" t="s">
        <v>49</v>
      </c>
      <c r="S283" s="73" t="s">
        <v>47</v>
      </c>
      <c r="T283" s="74" t="e">
        <f t="shared" ca="1" si="8"/>
        <v>#N/A</v>
      </c>
      <c r="U283" s="75" t="s">
        <v>52</v>
      </c>
      <c r="V283" s="76" t="e">
        <f t="shared" ca="1" si="9"/>
        <v>#N/A</v>
      </c>
    </row>
    <row r="284" spans="1:22" x14ac:dyDescent="0.2">
      <c r="A284" s="2"/>
      <c r="B284" s="108"/>
      <c r="C284" s="53" t="e">
        <f ca="1">R284*VLOOKUP(N284,INDIRECT('1.CropDatabase'!$C$3),8,0)</f>
        <v>#N/A</v>
      </c>
      <c r="D284" s="54" t="e">
        <f ca="1">IF(VLOOKUP(N284,INDIRECT('1.CropDatabase'!$C$3),9,0)="DS","DS",R284*VLOOKUP(N284,INDIRECT('1.CropDatabase'!$C$3),9,0))</f>
        <v>#N/A</v>
      </c>
      <c r="E284" s="74" t="e">
        <f ca="1">B284+VLOOKUP(N284,INDIRECT('1.CropDatabase'!$C$3),6,0)</f>
        <v>#N/A</v>
      </c>
      <c r="F284" s="3"/>
      <c r="H284" s="63" t="e">
        <f ca="1">VLOOKUP(N284,INDIRECT('1.CropDatabase'!$C$3),16,0)*R284</f>
        <v>#N/A</v>
      </c>
      <c r="I284" s="63" t="e">
        <f ca="1">VLOOKUP(N284,INDIRECT('1.CropDatabase'!$C$3),15,0)*R284</f>
        <v>#N/A</v>
      </c>
      <c r="J284" s="54" t="e">
        <f ca="1">B284+VLOOKUP(N284,INDIRECT('1.CropDatabase'!$C$3),12,0)</f>
        <v>#N/A</v>
      </c>
      <c r="K284" s="63" t="e">
        <f ca="1">B284+VLOOKUP(P284,INDIRECT('1.CropDatabase'!$C$3),12,0)+VLOOKUP(P284,INDIRECT('1.CropDatabase'!$C$3),13,0)</f>
        <v>#N/A</v>
      </c>
      <c r="L284" s="61" t="e">
        <f ca="1">VLOOKUP($N284,INDIRECT('1.CropDatabase'!$C$3),33,0)</f>
        <v>#N/A</v>
      </c>
      <c r="M284" s="33" t="e">
        <f ca="1">R284*VLOOKUP($N284,INDIRECT('1.CropDatabase'!$C$3),35,0)</f>
        <v>#N/A</v>
      </c>
      <c r="O284" s="73" t="s">
        <v>46</v>
      </c>
      <c r="Q284" s="73" t="s">
        <v>49</v>
      </c>
      <c r="S284" s="73" t="s">
        <v>47</v>
      </c>
      <c r="T284" s="74" t="e">
        <f t="shared" ca="1" si="8"/>
        <v>#N/A</v>
      </c>
      <c r="U284" s="75" t="s">
        <v>52</v>
      </c>
      <c r="V284" s="76" t="e">
        <f t="shared" ca="1" si="9"/>
        <v>#N/A</v>
      </c>
    </row>
    <row r="285" spans="1:22" x14ac:dyDescent="0.2">
      <c r="A285" s="2"/>
      <c r="B285" s="108"/>
      <c r="C285" s="53" t="e">
        <f ca="1">R285*VLOOKUP(N285,INDIRECT('1.CropDatabase'!$C$3),8,0)</f>
        <v>#N/A</v>
      </c>
      <c r="D285" s="54" t="e">
        <f ca="1">IF(VLOOKUP(N285,INDIRECT('1.CropDatabase'!$C$3),9,0)="DS","DS",R285*VLOOKUP(N285,INDIRECT('1.CropDatabase'!$C$3),9,0))</f>
        <v>#N/A</v>
      </c>
      <c r="E285" s="74" t="e">
        <f ca="1">B285+VLOOKUP(N285,INDIRECT('1.CropDatabase'!$C$3),6,0)</f>
        <v>#N/A</v>
      </c>
      <c r="F285" s="3"/>
      <c r="H285" s="63" t="e">
        <f ca="1">VLOOKUP(N285,INDIRECT('1.CropDatabase'!$C$3),16,0)*R285</f>
        <v>#N/A</v>
      </c>
      <c r="I285" s="63" t="e">
        <f ca="1">VLOOKUP(N285,INDIRECT('1.CropDatabase'!$C$3),15,0)*R285</f>
        <v>#N/A</v>
      </c>
      <c r="J285" s="54" t="e">
        <f ca="1">B285+VLOOKUP(N285,INDIRECT('1.CropDatabase'!$C$3),12,0)</f>
        <v>#N/A</v>
      </c>
      <c r="K285" s="63" t="e">
        <f ca="1">B285+VLOOKUP(P285,INDIRECT('1.CropDatabase'!$C$3),12,0)+VLOOKUP(P285,INDIRECT('1.CropDatabase'!$C$3),13,0)</f>
        <v>#N/A</v>
      </c>
      <c r="L285" s="61" t="e">
        <f ca="1">VLOOKUP($N285,INDIRECT('1.CropDatabase'!$C$3),33,0)</f>
        <v>#N/A</v>
      </c>
      <c r="M285" s="33" t="e">
        <f ca="1">R285*VLOOKUP($N285,INDIRECT('1.CropDatabase'!$C$3),35,0)</f>
        <v>#N/A</v>
      </c>
      <c r="O285" s="73" t="s">
        <v>46</v>
      </c>
      <c r="Q285" s="73" t="s">
        <v>49</v>
      </c>
      <c r="S285" s="73" t="s">
        <v>47</v>
      </c>
      <c r="T285" s="74" t="e">
        <f t="shared" ca="1" si="8"/>
        <v>#N/A</v>
      </c>
      <c r="U285" s="75" t="s">
        <v>52</v>
      </c>
      <c r="V285" s="76" t="e">
        <f t="shared" ca="1" si="9"/>
        <v>#N/A</v>
      </c>
    </row>
    <row r="286" spans="1:22" x14ac:dyDescent="0.2">
      <c r="A286" s="2"/>
      <c r="B286" s="108"/>
      <c r="C286" s="53" t="e">
        <f ca="1">R286*VLOOKUP(N286,INDIRECT('1.CropDatabase'!$C$3),8,0)</f>
        <v>#N/A</v>
      </c>
      <c r="D286" s="54" t="e">
        <f ca="1">IF(VLOOKUP(N286,INDIRECT('1.CropDatabase'!$C$3),9,0)="DS","DS",R286*VLOOKUP(N286,INDIRECT('1.CropDatabase'!$C$3),9,0))</f>
        <v>#N/A</v>
      </c>
      <c r="E286" s="74" t="e">
        <f ca="1">B286+VLOOKUP(N286,INDIRECT('1.CropDatabase'!$C$3),6,0)</f>
        <v>#N/A</v>
      </c>
      <c r="F286" s="3"/>
      <c r="H286" s="63" t="e">
        <f ca="1">VLOOKUP(N286,INDIRECT('1.CropDatabase'!$C$3),16,0)*R286</f>
        <v>#N/A</v>
      </c>
      <c r="I286" s="63" t="e">
        <f ca="1">VLOOKUP(N286,INDIRECT('1.CropDatabase'!$C$3),15,0)*R286</f>
        <v>#N/A</v>
      </c>
      <c r="J286" s="54" t="e">
        <f ca="1">B286+VLOOKUP(N286,INDIRECT('1.CropDatabase'!$C$3),12,0)</f>
        <v>#N/A</v>
      </c>
      <c r="K286" s="63" t="e">
        <f ca="1">B286+VLOOKUP(P286,INDIRECT('1.CropDatabase'!$C$3),12,0)+VLOOKUP(P286,INDIRECT('1.CropDatabase'!$C$3),13,0)</f>
        <v>#N/A</v>
      </c>
      <c r="L286" s="61" t="e">
        <f ca="1">VLOOKUP($N286,INDIRECT('1.CropDatabase'!$C$3),33,0)</f>
        <v>#N/A</v>
      </c>
      <c r="M286" s="33" t="e">
        <f ca="1">R286*VLOOKUP($N286,INDIRECT('1.CropDatabase'!$C$3),35,0)</f>
        <v>#N/A</v>
      </c>
      <c r="O286" s="73" t="s">
        <v>46</v>
      </c>
      <c r="Q286" s="73" t="s">
        <v>49</v>
      </c>
      <c r="S286" s="73" t="s">
        <v>47</v>
      </c>
      <c r="T286" s="74" t="e">
        <f t="shared" ca="1" si="8"/>
        <v>#N/A</v>
      </c>
      <c r="U286" s="75" t="s">
        <v>52</v>
      </c>
      <c r="V286" s="76" t="e">
        <f t="shared" ca="1" si="9"/>
        <v>#N/A</v>
      </c>
    </row>
    <row r="287" spans="1:22" x14ac:dyDescent="0.2">
      <c r="A287" s="2"/>
      <c r="B287" s="108"/>
      <c r="C287" s="53" t="e">
        <f ca="1">R287*VLOOKUP(N287,INDIRECT('1.CropDatabase'!$C$3),8,0)</f>
        <v>#N/A</v>
      </c>
      <c r="D287" s="54" t="e">
        <f ca="1">IF(VLOOKUP(N287,INDIRECT('1.CropDatabase'!$C$3),9,0)="DS","DS",R287*VLOOKUP(N287,INDIRECT('1.CropDatabase'!$C$3),9,0))</f>
        <v>#N/A</v>
      </c>
      <c r="E287" s="74" t="e">
        <f ca="1">B287+VLOOKUP(N287,INDIRECT('1.CropDatabase'!$C$3),6,0)</f>
        <v>#N/A</v>
      </c>
      <c r="F287" s="3"/>
      <c r="H287" s="63" t="e">
        <f ca="1">VLOOKUP(N287,INDIRECT('1.CropDatabase'!$C$3),16,0)*R287</f>
        <v>#N/A</v>
      </c>
      <c r="I287" s="63" t="e">
        <f ca="1">VLOOKUP(N287,INDIRECT('1.CropDatabase'!$C$3),15,0)*R287</f>
        <v>#N/A</v>
      </c>
      <c r="J287" s="54" t="e">
        <f ca="1">B287+VLOOKUP(N287,INDIRECT('1.CropDatabase'!$C$3),12,0)</f>
        <v>#N/A</v>
      </c>
      <c r="K287" s="63" t="e">
        <f ca="1">B287+VLOOKUP(P287,INDIRECT('1.CropDatabase'!$C$3),12,0)+VLOOKUP(P287,INDIRECT('1.CropDatabase'!$C$3),13,0)</f>
        <v>#N/A</v>
      </c>
      <c r="L287" s="61" t="e">
        <f ca="1">VLOOKUP($N287,INDIRECT('1.CropDatabase'!$C$3),33,0)</f>
        <v>#N/A</v>
      </c>
      <c r="M287" s="33" t="e">
        <f ca="1">R287*VLOOKUP($N287,INDIRECT('1.CropDatabase'!$C$3),35,0)</f>
        <v>#N/A</v>
      </c>
      <c r="O287" s="73" t="s">
        <v>46</v>
      </c>
      <c r="Q287" s="73" t="s">
        <v>49</v>
      </c>
      <c r="S287" s="73" t="s">
        <v>47</v>
      </c>
      <c r="T287" s="74" t="e">
        <f t="shared" ca="1" si="8"/>
        <v>#N/A</v>
      </c>
      <c r="U287" s="75" t="s">
        <v>52</v>
      </c>
      <c r="V287" s="76" t="e">
        <f t="shared" ca="1" si="9"/>
        <v>#N/A</v>
      </c>
    </row>
    <row r="288" spans="1:22" x14ac:dyDescent="0.2">
      <c r="A288" s="2"/>
      <c r="B288" s="108"/>
      <c r="C288" s="53" t="e">
        <f ca="1">R288*VLOOKUP(N288,INDIRECT('1.CropDatabase'!$C$3),8,0)</f>
        <v>#N/A</v>
      </c>
      <c r="D288" s="54" t="e">
        <f ca="1">IF(VLOOKUP(N288,INDIRECT('1.CropDatabase'!$C$3),9,0)="DS","DS",R288*VLOOKUP(N288,INDIRECT('1.CropDatabase'!$C$3),9,0))</f>
        <v>#N/A</v>
      </c>
      <c r="E288" s="74" t="e">
        <f ca="1">B288+VLOOKUP(N288,INDIRECT('1.CropDatabase'!$C$3),6,0)</f>
        <v>#N/A</v>
      </c>
      <c r="F288" s="3"/>
      <c r="H288" s="63" t="e">
        <f ca="1">VLOOKUP(N288,INDIRECT('1.CropDatabase'!$C$3),16,0)*R288</f>
        <v>#N/A</v>
      </c>
      <c r="I288" s="63" t="e">
        <f ca="1">VLOOKUP(N288,INDIRECT('1.CropDatabase'!$C$3),15,0)*R288</f>
        <v>#N/A</v>
      </c>
      <c r="J288" s="54" t="e">
        <f ca="1">B288+VLOOKUP(N288,INDIRECT('1.CropDatabase'!$C$3),12,0)</f>
        <v>#N/A</v>
      </c>
      <c r="K288" s="63" t="e">
        <f ca="1">B288+VLOOKUP(P288,INDIRECT('1.CropDatabase'!$C$3),12,0)+VLOOKUP(P288,INDIRECT('1.CropDatabase'!$C$3),13,0)</f>
        <v>#N/A</v>
      </c>
      <c r="L288" s="61" t="e">
        <f ca="1">VLOOKUP($N288,INDIRECT('1.CropDatabase'!$C$3),33,0)</f>
        <v>#N/A</v>
      </c>
      <c r="M288" s="33" t="e">
        <f ca="1">R288*VLOOKUP($N288,INDIRECT('1.CropDatabase'!$C$3),35,0)</f>
        <v>#N/A</v>
      </c>
      <c r="O288" s="73" t="s">
        <v>46</v>
      </c>
      <c r="Q288" s="73" t="s">
        <v>49</v>
      </c>
      <c r="S288" s="73" t="s">
        <v>47</v>
      </c>
      <c r="T288" s="74" t="e">
        <f t="shared" ca="1" si="8"/>
        <v>#N/A</v>
      </c>
      <c r="U288" s="75" t="s">
        <v>52</v>
      </c>
      <c r="V288" s="76" t="e">
        <f t="shared" ca="1" si="9"/>
        <v>#N/A</v>
      </c>
    </row>
    <row r="289" spans="1:22" x14ac:dyDescent="0.2">
      <c r="A289" s="2"/>
      <c r="B289" s="108"/>
      <c r="C289" s="53" t="e">
        <f ca="1">R289*VLOOKUP(N289,INDIRECT('1.CropDatabase'!$C$3),8,0)</f>
        <v>#N/A</v>
      </c>
      <c r="D289" s="54" t="e">
        <f ca="1">IF(VLOOKUP(N289,INDIRECT('1.CropDatabase'!$C$3),9,0)="DS","DS",R289*VLOOKUP(N289,INDIRECT('1.CropDatabase'!$C$3),9,0))</f>
        <v>#N/A</v>
      </c>
      <c r="E289" s="74" t="e">
        <f ca="1">B289+VLOOKUP(N289,INDIRECT('1.CropDatabase'!$C$3),6,0)</f>
        <v>#N/A</v>
      </c>
      <c r="F289" s="3"/>
      <c r="H289" s="63" t="e">
        <f ca="1">VLOOKUP(N289,INDIRECT('1.CropDatabase'!$C$3),16,0)*R289</f>
        <v>#N/A</v>
      </c>
      <c r="I289" s="63" t="e">
        <f ca="1">VLOOKUP(N289,INDIRECT('1.CropDatabase'!$C$3),15,0)*R289</f>
        <v>#N/A</v>
      </c>
      <c r="J289" s="54" t="e">
        <f ca="1">B289+VLOOKUP(N289,INDIRECT('1.CropDatabase'!$C$3),12,0)</f>
        <v>#N/A</v>
      </c>
      <c r="K289" s="63" t="e">
        <f ca="1">B289+VLOOKUP(P289,INDIRECT('1.CropDatabase'!$C$3),12,0)+VLOOKUP(P289,INDIRECT('1.CropDatabase'!$C$3),13,0)</f>
        <v>#N/A</v>
      </c>
      <c r="L289" s="61" t="e">
        <f ca="1">VLOOKUP($N289,INDIRECT('1.CropDatabase'!$C$3),33,0)</f>
        <v>#N/A</v>
      </c>
      <c r="M289" s="33" t="e">
        <f ca="1">R289*VLOOKUP($N289,INDIRECT('1.CropDatabase'!$C$3),35,0)</f>
        <v>#N/A</v>
      </c>
      <c r="O289" s="73" t="s">
        <v>46</v>
      </c>
      <c r="Q289" s="73" t="s">
        <v>49</v>
      </c>
      <c r="S289" s="73" t="s">
        <v>47</v>
      </c>
      <c r="T289" s="74" t="e">
        <f t="shared" ca="1" si="8"/>
        <v>#N/A</v>
      </c>
      <c r="U289" s="75" t="s">
        <v>52</v>
      </c>
      <c r="V289" s="76" t="e">
        <f t="shared" ca="1" si="9"/>
        <v>#N/A</v>
      </c>
    </row>
    <row r="290" spans="1:22" x14ac:dyDescent="0.2">
      <c r="A290" s="2"/>
      <c r="B290" s="108"/>
      <c r="C290" s="53" t="e">
        <f ca="1">R290*VLOOKUP(N290,INDIRECT('1.CropDatabase'!$C$3),8,0)</f>
        <v>#N/A</v>
      </c>
      <c r="D290" s="54" t="e">
        <f ca="1">IF(VLOOKUP(N290,INDIRECT('1.CropDatabase'!$C$3),9,0)="DS","DS",R290*VLOOKUP(N290,INDIRECT('1.CropDatabase'!$C$3),9,0))</f>
        <v>#N/A</v>
      </c>
      <c r="E290" s="74" t="e">
        <f ca="1">B290+VLOOKUP(N290,INDIRECT('1.CropDatabase'!$C$3),6,0)</f>
        <v>#N/A</v>
      </c>
      <c r="F290" s="3"/>
      <c r="H290" s="63" t="e">
        <f ca="1">VLOOKUP(N290,INDIRECT('1.CropDatabase'!$C$3),16,0)*R290</f>
        <v>#N/A</v>
      </c>
      <c r="I290" s="63" t="e">
        <f ca="1">VLOOKUP(N290,INDIRECT('1.CropDatabase'!$C$3),15,0)*R290</f>
        <v>#N/A</v>
      </c>
      <c r="J290" s="54" t="e">
        <f ca="1">B290+VLOOKUP(N290,INDIRECT('1.CropDatabase'!$C$3),12,0)</f>
        <v>#N/A</v>
      </c>
      <c r="K290" s="63" t="e">
        <f ca="1">B290+VLOOKUP(P290,INDIRECT('1.CropDatabase'!$C$3),12,0)+VLOOKUP(P290,INDIRECT('1.CropDatabase'!$C$3),13,0)</f>
        <v>#N/A</v>
      </c>
      <c r="L290" s="61" t="e">
        <f ca="1">VLOOKUP($N290,INDIRECT('1.CropDatabase'!$C$3),33,0)</f>
        <v>#N/A</v>
      </c>
      <c r="M290" s="33" t="e">
        <f ca="1">R290*VLOOKUP($N290,INDIRECT('1.CropDatabase'!$C$3),35,0)</f>
        <v>#N/A</v>
      </c>
      <c r="O290" s="73" t="s">
        <v>46</v>
      </c>
      <c r="Q290" s="73" t="s">
        <v>49</v>
      </c>
      <c r="S290" s="73" t="s">
        <v>47</v>
      </c>
      <c r="T290" s="74" t="e">
        <f t="shared" ca="1" si="8"/>
        <v>#N/A</v>
      </c>
      <c r="U290" s="75" t="s">
        <v>52</v>
      </c>
      <c r="V290" s="76" t="e">
        <f t="shared" ca="1" si="9"/>
        <v>#N/A</v>
      </c>
    </row>
    <row r="291" spans="1:22" x14ac:dyDescent="0.2">
      <c r="A291" s="2"/>
      <c r="B291" s="108"/>
      <c r="C291" s="53" t="e">
        <f ca="1">R291*VLOOKUP(N291,INDIRECT('1.CropDatabase'!$C$3),8,0)</f>
        <v>#N/A</v>
      </c>
      <c r="D291" s="54" t="e">
        <f ca="1">IF(VLOOKUP(N291,INDIRECT('1.CropDatabase'!$C$3),9,0)="DS","DS",R291*VLOOKUP(N291,INDIRECT('1.CropDatabase'!$C$3),9,0))</f>
        <v>#N/A</v>
      </c>
      <c r="E291" s="74" t="e">
        <f ca="1">B291+VLOOKUP(N291,INDIRECT('1.CropDatabase'!$C$3),6,0)</f>
        <v>#N/A</v>
      </c>
      <c r="F291" s="3"/>
      <c r="H291" s="63" t="e">
        <f ca="1">VLOOKUP(N291,INDIRECT('1.CropDatabase'!$C$3),16,0)*R291</f>
        <v>#N/A</v>
      </c>
      <c r="I291" s="63" t="e">
        <f ca="1">VLOOKUP(N291,INDIRECT('1.CropDatabase'!$C$3),15,0)*R291</f>
        <v>#N/A</v>
      </c>
      <c r="J291" s="54" t="e">
        <f ca="1">B291+VLOOKUP(N291,INDIRECT('1.CropDatabase'!$C$3),12,0)</f>
        <v>#N/A</v>
      </c>
      <c r="K291" s="63" t="e">
        <f ca="1">B291+VLOOKUP(P291,INDIRECT('1.CropDatabase'!$C$3),12,0)+VLOOKUP(P291,INDIRECT('1.CropDatabase'!$C$3),13,0)</f>
        <v>#N/A</v>
      </c>
      <c r="L291" s="61" t="e">
        <f ca="1">VLOOKUP($N291,INDIRECT('1.CropDatabase'!$C$3),33,0)</f>
        <v>#N/A</v>
      </c>
      <c r="M291" s="33" t="e">
        <f ca="1">R291*VLOOKUP($N291,INDIRECT('1.CropDatabase'!$C$3),35,0)</f>
        <v>#N/A</v>
      </c>
      <c r="O291" s="73" t="s">
        <v>46</v>
      </c>
      <c r="Q291" s="73" t="s">
        <v>49</v>
      </c>
      <c r="S291" s="73" t="s">
        <v>47</v>
      </c>
      <c r="T291" s="74" t="e">
        <f t="shared" ca="1" si="8"/>
        <v>#N/A</v>
      </c>
      <c r="U291" s="75" t="s">
        <v>52</v>
      </c>
      <c r="V291" s="76" t="e">
        <f t="shared" ca="1" si="9"/>
        <v>#N/A</v>
      </c>
    </row>
    <row r="292" spans="1:22" x14ac:dyDescent="0.2">
      <c r="A292" s="2"/>
      <c r="B292" s="108"/>
      <c r="C292" s="53" t="e">
        <f ca="1">R292*VLOOKUP(N292,INDIRECT('1.CropDatabase'!$C$3),8,0)</f>
        <v>#N/A</v>
      </c>
      <c r="D292" s="54" t="e">
        <f ca="1">IF(VLOOKUP(N292,INDIRECT('1.CropDatabase'!$C$3),9,0)="DS","DS",R292*VLOOKUP(N292,INDIRECT('1.CropDatabase'!$C$3),9,0))</f>
        <v>#N/A</v>
      </c>
      <c r="E292" s="74" t="e">
        <f ca="1">B292+VLOOKUP(N292,INDIRECT('1.CropDatabase'!$C$3),6,0)</f>
        <v>#N/A</v>
      </c>
      <c r="F292" s="3"/>
      <c r="H292" s="63" t="e">
        <f ca="1">VLOOKUP(N292,INDIRECT('1.CropDatabase'!$C$3),16,0)*R292</f>
        <v>#N/A</v>
      </c>
      <c r="I292" s="63" t="e">
        <f ca="1">VLOOKUP(N292,INDIRECT('1.CropDatabase'!$C$3),15,0)*R292</f>
        <v>#N/A</v>
      </c>
      <c r="J292" s="54" t="e">
        <f ca="1">B292+VLOOKUP(N292,INDIRECT('1.CropDatabase'!$C$3),12,0)</f>
        <v>#N/A</v>
      </c>
      <c r="K292" s="63" t="e">
        <f ca="1">B292+VLOOKUP(P292,INDIRECT('1.CropDatabase'!$C$3),12,0)+VLOOKUP(P292,INDIRECT('1.CropDatabase'!$C$3),13,0)</f>
        <v>#N/A</v>
      </c>
      <c r="L292" s="61" t="e">
        <f ca="1">VLOOKUP($N292,INDIRECT('1.CropDatabase'!$C$3),33,0)</f>
        <v>#N/A</v>
      </c>
      <c r="M292" s="33" t="e">
        <f ca="1">R292*VLOOKUP($N292,INDIRECT('1.CropDatabase'!$C$3),35,0)</f>
        <v>#N/A</v>
      </c>
      <c r="O292" s="73" t="s">
        <v>46</v>
      </c>
      <c r="Q292" s="73" t="s">
        <v>49</v>
      </c>
      <c r="S292" s="73" t="s">
        <v>47</v>
      </c>
      <c r="T292" s="74" t="e">
        <f t="shared" ca="1" si="8"/>
        <v>#N/A</v>
      </c>
      <c r="U292" s="75" t="s">
        <v>52</v>
      </c>
      <c r="V292" s="76" t="e">
        <f t="shared" ca="1" si="9"/>
        <v>#N/A</v>
      </c>
    </row>
    <row r="293" spans="1:22" x14ac:dyDescent="0.2">
      <c r="A293" s="2"/>
      <c r="B293" s="108"/>
      <c r="C293" s="53" t="e">
        <f ca="1">R293*VLOOKUP(N293,INDIRECT('1.CropDatabase'!$C$3),8,0)</f>
        <v>#N/A</v>
      </c>
      <c r="D293" s="54" t="e">
        <f ca="1">IF(VLOOKUP(N293,INDIRECT('1.CropDatabase'!$C$3),9,0)="DS","DS",R293*VLOOKUP(N293,INDIRECT('1.CropDatabase'!$C$3),9,0))</f>
        <v>#N/A</v>
      </c>
      <c r="E293" s="74" t="e">
        <f ca="1">B293+VLOOKUP(N293,INDIRECT('1.CropDatabase'!$C$3),6,0)</f>
        <v>#N/A</v>
      </c>
      <c r="F293" s="3"/>
      <c r="H293" s="63" t="e">
        <f ca="1">VLOOKUP(N293,INDIRECT('1.CropDatabase'!$C$3),16,0)*R293</f>
        <v>#N/A</v>
      </c>
      <c r="I293" s="63" t="e">
        <f ca="1">VLOOKUP(N293,INDIRECT('1.CropDatabase'!$C$3),15,0)*R293</f>
        <v>#N/A</v>
      </c>
      <c r="J293" s="54" t="e">
        <f ca="1">B293+VLOOKUP(N293,INDIRECT('1.CropDatabase'!$C$3),12,0)</f>
        <v>#N/A</v>
      </c>
      <c r="K293" s="63" t="e">
        <f ca="1">B293+VLOOKUP(P293,INDIRECT('1.CropDatabase'!$C$3),12,0)+VLOOKUP(P293,INDIRECT('1.CropDatabase'!$C$3),13,0)</f>
        <v>#N/A</v>
      </c>
      <c r="L293" s="61" t="e">
        <f ca="1">VLOOKUP($N293,INDIRECT('1.CropDatabase'!$C$3),33,0)</f>
        <v>#N/A</v>
      </c>
      <c r="M293" s="33" t="e">
        <f ca="1">R293*VLOOKUP($N293,INDIRECT('1.CropDatabase'!$C$3),35,0)</f>
        <v>#N/A</v>
      </c>
      <c r="O293" s="73" t="s">
        <v>46</v>
      </c>
      <c r="Q293" s="73" t="s">
        <v>49</v>
      </c>
      <c r="S293" s="73" t="s">
        <v>47</v>
      </c>
      <c r="T293" s="74" t="e">
        <f t="shared" ca="1" si="8"/>
        <v>#N/A</v>
      </c>
      <c r="U293" s="75" t="s">
        <v>52</v>
      </c>
      <c r="V293" s="76" t="e">
        <f t="shared" ca="1" si="9"/>
        <v>#N/A</v>
      </c>
    </row>
    <row r="294" spans="1:22" x14ac:dyDescent="0.2">
      <c r="A294" s="2"/>
      <c r="B294" s="108"/>
      <c r="C294" s="53" t="e">
        <f ca="1">R294*VLOOKUP(N294,INDIRECT('1.CropDatabase'!$C$3),8,0)</f>
        <v>#N/A</v>
      </c>
      <c r="D294" s="54" t="e">
        <f ca="1">IF(VLOOKUP(N294,INDIRECT('1.CropDatabase'!$C$3),9,0)="DS","DS",R294*VLOOKUP(N294,INDIRECT('1.CropDatabase'!$C$3),9,0))</f>
        <v>#N/A</v>
      </c>
      <c r="E294" s="74" t="e">
        <f ca="1">B294+VLOOKUP(N294,INDIRECT('1.CropDatabase'!$C$3),6,0)</f>
        <v>#N/A</v>
      </c>
      <c r="F294" s="3"/>
      <c r="H294" s="63" t="e">
        <f ca="1">VLOOKUP(N294,INDIRECT('1.CropDatabase'!$C$3),16,0)*R294</f>
        <v>#N/A</v>
      </c>
      <c r="I294" s="63" t="e">
        <f ca="1">VLOOKUP(N294,INDIRECT('1.CropDatabase'!$C$3),15,0)*R294</f>
        <v>#N/A</v>
      </c>
      <c r="J294" s="54" t="e">
        <f ca="1">B294+VLOOKUP(N294,INDIRECT('1.CropDatabase'!$C$3),12,0)</f>
        <v>#N/A</v>
      </c>
      <c r="K294" s="63" t="e">
        <f ca="1">B294+VLOOKUP(P294,INDIRECT('1.CropDatabase'!$C$3),12,0)+VLOOKUP(P294,INDIRECT('1.CropDatabase'!$C$3),13,0)</f>
        <v>#N/A</v>
      </c>
      <c r="L294" s="61" t="e">
        <f ca="1">VLOOKUP($N294,INDIRECT('1.CropDatabase'!$C$3),33,0)</f>
        <v>#N/A</v>
      </c>
      <c r="M294" s="33" t="e">
        <f ca="1">R294*VLOOKUP($N294,INDIRECT('1.CropDatabase'!$C$3),35,0)</f>
        <v>#N/A</v>
      </c>
      <c r="O294" s="73" t="s">
        <v>46</v>
      </c>
      <c r="Q294" s="73" t="s">
        <v>49</v>
      </c>
      <c r="S294" s="73" t="s">
        <v>47</v>
      </c>
      <c r="T294" s="74" t="e">
        <f t="shared" ca="1" si="8"/>
        <v>#N/A</v>
      </c>
      <c r="U294" s="75" t="s">
        <v>52</v>
      </c>
      <c r="V294" s="76" t="e">
        <f t="shared" ca="1" si="9"/>
        <v>#N/A</v>
      </c>
    </row>
    <row r="295" spans="1:22" x14ac:dyDescent="0.2">
      <c r="A295" s="2"/>
      <c r="B295" s="108"/>
      <c r="C295" s="53" t="e">
        <f ca="1">R295*VLOOKUP(N295,INDIRECT('1.CropDatabase'!$C$3),8,0)</f>
        <v>#N/A</v>
      </c>
      <c r="D295" s="54" t="e">
        <f ca="1">IF(VLOOKUP(N295,INDIRECT('1.CropDatabase'!$C$3),9,0)="DS","DS",R295*VLOOKUP(N295,INDIRECT('1.CropDatabase'!$C$3),9,0))</f>
        <v>#N/A</v>
      </c>
      <c r="E295" s="74" t="e">
        <f ca="1">B295+VLOOKUP(N295,INDIRECT('1.CropDatabase'!$C$3),6,0)</f>
        <v>#N/A</v>
      </c>
      <c r="F295" s="3"/>
      <c r="H295" s="63" t="e">
        <f ca="1">VLOOKUP(N295,INDIRECT('1.CropDatabase'!$C$3),16,0)*R295</f>
        <v>#N/A</v>
      </c>
      <c r="I295" s="63" t="e">
        <f ca="1">VLOOKUP(N295,INDIRECT('1.CropDatabase'!$C$3),15,0)*R295</f>
        <v>#N/A</v>
      </c>
      <c r="J295" s="54" t="e">
        <f ca="1">B295+VLOOKUP(N295,INDIRECT('1.CropDatabase'!$C$3),12,0)</f>
        <v>#N/A</v>
      </c>
      <c r="K295" s="63" t="e">
        <f ca="1">B295+VLOOKUP(P295,INDIRECT('1.CropDatabase'!$C$3),12,0)+VLOOKUP(P295,INDIRECT('1.CropDatabase'!$C$3),13,0)</f>
        <v>#N/A</v>
      </c>
      <c r="L295" s="61" t="e">
        <f ca="1">VLOOKUP($N295,INDIRECT('1.CropDatabase'!$C$3),33,0)</f>
        <v>#N/A</v>
      </c>
      <c r="M295" s="33" t="e">
        <f ca="1">R295*VLOOKUP($N295,INDIRECT('1.CropDatabase'!$C$3),35,0)</f>
        <v>#N/A</v>
      </c>
      <c r="O295" s="73" t="s">
        <v>46</v>
      </c>
      <c r="Q295" s="73" t="s">
        <v>49</v>
      </c>
      <c r="S295" s="73" t="s">
        <v>47</v>
      </c>
      <c r="T295" s="74" t="e">
        <f t="shared" ca="1" si="8"/>
        <v>#N/A</v>
      </c>
      <c r="U295" s="75" t="s">
        <v>52</v>
      </c>
      <c r="V295" s="76" t="e">
        <f t="shared" ca="1" si="9"/>
        <v>#N/A</v>
      </c>
    </row>
    <row r="296" spans="1:22" x14ac:dyDescent="0.2">
      <c r="A296" s="2"/>
      <c r="B296" s="108"/>
      <c r="C296" s="53" t="e">
        <f ca="1">R296*VLOOKUP(N296,INDIRECT('1.CropDatabase'!$C$3),8,0)</f>
        <v>#N/A</v>
      </c>
      <c r="D296" s="54" t="e">
        <f ca="1">IF(VLOOKUP(N296,INDIRECT('1.CropDatabase'!$C$3),9,0)="DS","DS",R296*VLOOKUP(N296,INDIRECT('1.CropDatabase'!$C$3),9,0))</f>
        <v>#N/A</v>
      </c>
      <c r="E296" s="74" t="e">
        <f ca="1">B296+VLOOKUP(N296,INDIRECT('1.CropDatabase'!$C$3),6,0)</f>
        <v>#N/A</v>
      </c>
      <c r="F296" s="3"/>
      <c r="H296" s="63" t="e">
        <f ca="1">VLOOKUP(N296,INDIRECT('1.CropDatabase'!$C$3),16,0)*R296</f>
        <v>#N/A</v>
      </c>
      <c r="I296" s="63" t="e">
        <f ca="1">VLOOKUP(N296,INDIRECT('1.CropDatabase'!$C$3),15,0)*R296</f>
        <v>#N/A</v>
      </c>
      <c r="J296" s="54" t="e">
        <f ca="1">B296+VLOOKUP(N296,INDIRECT('1.CropDatabase'!$C$3),12,0)</f>
        <v>#N/A</v>
      </c>
      <c r="K296" s="63" t="e">
        <f ca="1">B296+VLOOKUP(P296,INDIRECT('1.CropDatabase'!$C$3),12,0)+VLOOKUP(P296,INDIRECT('1.CropDatabase'!$C$3),13,0)</f>
        <v>#N/A</v>
      </c>
      <c r="L296" s="61" t="e">
        <f ca="1">VLOOKUP($N296,INDIRECT('1.CropDatabase'!$C$3),33,0)</f>
        <v>#N/A</v>
      </c>
      <c r="M296" s="33" t="e">
        <f ca="1">R296*VLOOKUP($N296,INDIRECT('1.CropDatabase'!$C$3),35,0)</f>
        <v>#N/A</v>
      </c>
      <c r="O296" s="73" t="s">
        <v>46</v>
      </c>
      <c r="Q296" s="73" t="s">
        <v>49</v>
      </c>
      <c r="S296" s="73" t="s">
        <v>47</v>
      </c>
      <c r="T296" s="74" t="e">
        <f t="shared" ca="1" si="8"/>
        <v>#N/A</v>
      </c>
      <c r="U296" s="75" t="s">
        <v>52</v>
      </c>
      <c r="V296" s="76" t="e">
        <f t="shared" ca="1" si="9"/>
        <v>#N/A</v>
      </c>
    </row>
    <row r="297" spans="1:22" x14ac:dyDescent="0.2">
      <c r="A297" s="2"/>
      <c r="B297" s="108"/>
      <c r="C297" s="53" t="e">
        <f ca="1">R297*VLOOKUP(N297,INDIRECT('1.CropDatabase'!$C$3),8,0)</f>
        <v>#N/A</v>
      </c>
      <c r="D297" s="54" t="e">
        <f ca="1">IF(VLOOKUP(N297,INDIRECT('1.CropDatabase'!$C$3),9,0)="DS","DS",R297*VLOOKUP(N297,INDIRECT('1.CropDatabase'!$C$3),9,0))</f>
        <v>#N/A</v>
      </c>
      <c r="E297" s="74" t="e">
        <f ca="1">B297+VLOOKUP(N297,INDIRECT('1.CropDatabase'!$C$3),6,0)</f>
        <v>#N/A</v>
      </c>
      <c r="F297" s="3"/>
      <c r="H297" s="63" t="e">
        <f ca="1">VLOOKUP(N297,INDIRECT('1.CropDatabase'!$C$3),16,0)*R297</f>
        <v>#N/A</v>
      </c>
      <c r="I297" s="63" t="e">
        <f ca="1">VLOOKUP(N297,INDIRECT('1.CropDatabase'!$C$3),15,0)*R297</f>
        <v>#N/A</v>
      </c>
      <c r="J297" s="54" t="e">
        <f ca="1">B297+VLOOKUP(N297,INDIRECT('1.CropDatabase'!$C$3),12,0)</f>
        <v>#N/A</v>
      </c>
      <c r="K297" s="63" t="e">
        <f ca="1">B297+VLOOKUP(P297,INDIRECT('1.CropDatabase'!$C$3),12,0)+VLOOKUP(P297,INDIRECT('1.CropDatabase'!$C$3),13,0)</f>
        <v>#N/A</v>
      </c>
      <c r="L297" s="61" t="e">
        <f ca="1">VLOOKUP($N297,INDIRECT('1.CropDatabase'!$C$3),33,0)</f>
        <v>#N/A</v>
      </c>
      <c r="M297" s="33" t="e">
        <f ca="1">R297*VLOOKUP($N297,INDIRECT('1.CropDatabase'!$C$3),35,0)</f>
        <v>#N/A</v>
      </c>
      <c r="O297" s="73" t="s">
        <v>46</v>
      </c>
      <c r="Q297" s="73" t="s">
        <v>49</v>
      </c>
      <c r="S297" s="73" t="s">
        <v>47</v>
      </c>
      <c r="T297" s="74" t="e">
        <f t="shared" ca="1" si="8"/>
        <v>#N/A</v>
      </c>
      <c r="U297" s="75" t="s">
        <v>52</v>
      </c>
      <c r="V297" s="76" t="e">
        <f t="shared" ca="1" si="9"/>
        <v>#N/A</v>
      </c>
    </row>
    <row r="298" spans="1:22" x14ac:dyDescent="0.2">
      <c r="A298" s="2"/>
      <c r="B298" s="108"/>
      <c r="C298" s="53" t="e">
        <f ca="1">R298*VLOOKUP(N298,INDIRECT('1.CropDatabase'!$C$3),8,0)</f>
        <v>#N/A</v>
      </c>
      <c r="D298" s="54" t="e">
        <f ca="1">IF(VLOOKUP(N298,INDIRECT('1.CropDatabase'!$C$3),9,0)="DS","DS",R298*VLOOKUP(N298,INDIRECT('1.CropDatabase'!$C$3),9,0))</f>
        <v>#N/A</v>
      </c>
      <c r="E298" s="74" t="e">
        <f ca="1">B298+VLOOKUP(N298,INDIRECT('1.CropDatabase'!$C$3),6,0)</f>
        <v>#N/A</v>
      </c>
      <c r="F298" s="3"/>
      <c r="H298" s="63" t="e">
        <f ca="1">VLOOKUP(N298,INDIRECT('1.CropDatabase'!$C$3),16,0)*R298</f>
        <v>#N/A</v>
      </c>
      <c r="I298" s="63" t="e">
        <f ca="1">VLOOKUP(N298,INDIRECT('1.CropDatabase'!$C$3),15,0)*R298</f>
        <v>#N/A</v>
      </c>
      <c r="J298" s="54" t="e">
        <f ca="1">B298+VLOOKUP(N298,INDIRECT('1.CropDatabase'!$C$3),12,0)</f>
        <v>#N/A</v>
      </c>
      <c r="K298" s="63" t="e">
        <f ca="1">B298+VLOOKUP(P298,INDIRECT('1.CropDatabase'!$C$3),12,0)+VLOOKUP(P298,INDIRECT('1.CropDatabase'!$C$3),13,0)</f>
        <v>#N/A</v>
      </c>
      <c r="L298" s="61" t="e">
        <f ca="1">VLOOKUP($N298,INDIRECT('1.CropDatabase'!$C$3),33,0)</f>
        <v>#N/A</v>
      </c>
      <c r="M298" s="33" t="e">
        <f ca="1">R298*VLOOKUP($N298,INDIRECT('1.CropDatabase'!$C$3),35,0)</f>
        <v>#N/A</v>
      </c>
      <c r="O298" s="73" t="s">
        <v>46</v>
      </c>
      <c r="Q298" s="73" t="s">
        <v>49</v>
      </c>
      <c r="S298" s="73" t="s">
        <v>47</v>
      </c>
      <c r="T298" s="74" t="e">
        <f t="shared" ca="1" si="8"/>
        <v>#N/A</v>
      </c>
      <c r="U298" s="75" t="s">
        <v>52</v>
      </c>
      <c r="V298" s="76" t="e">
        <f t="shared" ca="1" si="9"/>
        <v>#N/A</v>
      </c>
    </row>
    <row r="299" spans="1:22" x14ac:dyDescent="0.2">
      <c r="A299" s="2"/>
      <c r="B299" s="108"/>
      <c r="C299" s="53" t="e">
        <f ca="1">R299*VLOOKUP(N299,INDIRECT('1.CropDatabase'!$C$3),8,0)</f>
        <v>#N/A</v>
      </c>
      <c r="D299" s="54" t="e">
        <f ca="1">IF(VLOOKUP(N299,INDIRECT('1.CropDatabase'!$C$3),9,0)="DS","DS",R299*VLOOKUP(N299,INDIRECT('1.CropDatabase'!$C$3),9,0))</f>
        <v>#N/A</v>
      </c>
      <c r="E299" s="74" t="e">
        <f ca="1">B299+VLOOKUP(N299,INDIRECT('1.CropDatabase'!$C$3),6,0)</f>
        <v>#N/A</v>
      </c>
      <c r="F299" s="3"/>
      <c r="H299" s="63" t="e">
        <f ca="1">VLOOKUP(N299,INDIRECT('1.CropDatabase'!$C$3),16,0)*R299</f>
        <v>#N/A</v>
      </c>
      <c r="I299" s="63" t="e">
        <f ca="1">VLOOKUP(N299,INDIRECT('1.CropDatabase'!$C$3),15,0)*R299</f>
        <v>#N/A</v>
      </c>
      <c r="J299" s="54" t="e">
        <f ca="1">B299+VLOOKUP(N299,INDIRECT('1.CropDatabase'!$C$3),12,0)</f>
        <v>#N/A</v>
      </c>
      <c r="K299" s="63" t="e">
        <f ca="1">B299+VLOOKUP(P299,INDIRECT('1.CropDatabase'!$C$3),12,0)+VLOOKUP(P299,INDIRECT('1.CropDatabase'!$C$3),13,0)</f>
        <v>#N/A</v>
      </c>
      <c r="L299" s="61" t="e">
        <f ca="1">VLOOKUP($N299,INDIRECT('1.CropDatabase'!$C$3),33,0)</f>
        <v>#N/A</v>
      </c>
      <c r="M299" s="33" t="e">
        <f ca="1">R299*VLOOKUP($N299,INDIRECT('1.CropDatabase'!$C$3),35,0)</f>
        <v>#N/A</v>
      </c>
      <c r="O299" s="73" t="s">
        <v>46</v>
      </c>
      <c r="Q299" s="73" t="s">
        <v>49</v>
      </c>
      <c r="S299" s="73" t="s">
        <v>47</v>
      </c>
      <c r="T299" s="74" t="e">
        <f t="shared" ca="1" si="8"/>
        <v>#N/A</v>
      </c>
      <c r="U299" s="75" t="s">
        <v>52</v>
      </c>
      <c r="V299" s="76" t="e">
        <f t="shared" ca="1" si="9"/>
        <v>#N/A</v>
      </c>
    </row>
    <row r="300" spans="1:22" x14ac:dyDescent="0.2">
      <c r="A300" s="2"/>
      <c r="B300" s="108"/>
      <c r="C300" s="53" t="e">
        <f ca="1">R300*VLOOKUP(N300,INDIRECT('1.CropDatabase'!$C$3),8,0)</f>
        <v>#N/A</v>
      </c>
      <c r="D300" s="54" t="e">
        <f ca="1">IF(VLOOKUP(N300,INDIRECT('1.CropDatabase'!$C$3),9,0)="DS","DS",R300*VLOOKUP(N300,INDIRECT('1.CropDatabase'!$C$3),9,0))</f>
        <v>#N/A</v>
      </c>
      <c r="E300" s="74" t="e">
        <f ca="1">B300+VLOOKUP(N300,INDIRECT('1.CropDatabase'!$C$3),6,0)</f>
        <v>#N/A</v>
      </c>
      <c r="F300" s="3"/>
      <c r="H300" s="63" t="e">
        <f ca="1">VLOOKUP(N300,INDIRECT('1.CropDatabase'!$C$3),16,0)*R300</f>
        <v>#N/A</v>
      </c>
      <c r="I300" s="63" t="e">
        <f ca="1">VLOOKUP(N300,INDIRECT('1.CropDatabase'!$C$3),15,0)*R300</f>
        <v>#N/A</v>
      </c>
      <c r="J300" s="54" t="e">
        <f ca="1">B300+VLOOKUP(N300,INDIRECT('1.CropDatabase'!$C$3),12,0)</f>
        <v>#N/A</v>
      </c>
      <c r="K300" s="63" t="e">
        <f ca="1">B300+VLOOKUP(P300,INDIRECT('1.CropDatabase'!$C$3),12,0)+VLOOKUP(P300,INDIRECT('1.CropDatabase'!$C$3),13,0)</f>
        <v>#N/A</v>
      </c>
      <c r="L300" s="61" t="e">
        <f ca="1">VLOOKUP($N300,INDIRECT('1.CropDatabase'!$C$3),33,0)</f>
        <v>#N/A</v>
      </c>
      <c r="M300" s="33" t="e">
        <f ca="1">R300*VLOOKUP($N300,INDIRECT('1.CropDatabase'!$C$3),35,0)</f>
        <v>#N/A</v>
      </c>
      <c r="O300" s="73" t="s">
        <v>46</v>
      </c>
      <c r="Q300" s="73" t="s">
        <v>49</v>
      </c>
      <c r="S300" s="73" t="s">
        <v>47</v>
      </c>
      <c r="T300" s="74" t="e">
        <f t="shared" ca="1" si="8"/>
        <v>#N/A</v>
      </c>
      <c r="U300" s="75" t="s">
        <v>52</v>
      </c>
      <c r="V300" s="76" t="e">
        <f t="shared" ca="1" si="9"/>
        <v>#N/A</v>
      </c>
    </row>
    <row r="301" spans="1:22" x14ac:dyDescent="0.2">
      <c r="A301" s="2"/>
      <c r="B301" s="108"/>
      <c r="C301" s="53" t="e">
        <f ca="1">R301*VLOOKUP(N301,INDIRECT('1.CropDatabase'!$C$3),8,0)</f>
        <v>#N/A</v>
      </c>
      <c r="D301" s="54" t="e">
        <f ca="1">IF(VLOOKUP(N301,INDIRECT('1.CropDatabase'!$C$3),9,0)="DS","DS",R301*VLOOKUP(N301,INDIRECT('1.CropDatabase'!$C$3),9,0))</f>
        <v>#N/A</v>
      </c>
      <c r="E301" s="74" t="e">
        <f ca="1">B301+VLOOKUP(N301,INDIRECT('1.CropDatabase'!$C$3),6,0)</f>
        <v>#N/A</v>
      </c>
      <c r="F301" s="3"/>
      <c r="H301" s="63" t="e">
        <f ca="1">VLOOKUP(N301,INDIRECT('1.CropDatabase'!$C$3),16,0)*R301</f>
        <v>#N/A</v>
      </c>
      <c r="I301" s="63" t="e">
        <f ca="1">VLOOKUP(N301,INDIRECT('1.CropDatabase'!$C$3),15,0)*R301</f>
        <v>#N/A</v>
      </c>
      <c r="J301" s="54" t="e">
        <f ca="1">B301+VLOOKUP(N301,INDIRECT('1.CropDatabase'!$C$3),12,0)</f>
        <v>#N/A</v>
      </c>
      <c r="K301" s="63" t="e">
        <f ca="1">B301+VLOOKUP(P301,INDIRECT('1.CropDatabase'!$C$3),12,0)+VLOOKUP(P301,INDIRECT('1.CropDatabase'!$C$3),13,0)</f>
        <v>#N/A</v>
      </c>
      <c r="L301" s="61" t="e">
        <f ca="1">VLOOKUP($N301,INDIRECT('1.CropDatabase'!$C$3),33,0)</f>
        <v>#N/A</v>
      </c>
      <c r="M301" s="33" t="e">
        <f ca="1">R301*VLOOKUP($N301,INDIRECT('1.CropDatabase'!$C$3),35,0)</f>
        <v>#N/A</v>
      </c>
      <c r="O301" s="73" t="s">
        <v>46</v>
      </c>
      <c r="Q301" s="73" t="s">
        <v>49</v>
      </c>
      <c r="S301" s="73" t="s">
        <v>47</v>
      </c>
      <c r="T301" s="74" t="e">
        <f t="shared" ca="1" si="8"/>
        <v>#N/A</v>
      </c>
      <c r="U301" s="75" t="s">
        <v>52</v>
      </c>
      <c r="V301" s="76" t="e">
        <f t="shared" ca="1" si="9"/>
        <v>#N/A</v>
      </c>
    </row>
    <row r="302" spans="1:22" x14ac:dyDescent="0.2">
      <c r="A302" s="2"/>
      <c r="B302" s="108"/>
      <c r="C302" s="53" t="e">
        <f ca="1">R302*VLOOKUP(N302,INDIRECT('1.CropDatabase'!$C$3),8,0)</f>
        <v>#N/A</v>
      </c>
      <c r="D302" s="54" t="e">
        <f ca="1">IF(VLOOKUP(N302,INDIRECT('1.CropDatabase'!$C$3),9,0)="DS","DS",R302*VLOOKUP(N302,INDIRECT('1.CropDatabase'!$C$3),9,0))</f>
        <v>#N/A</v>
      </c>
      <c r="E302" s="74" t="e">
        <f ca="1">B302+VLOOKUP(N302,INDIRECT('1.CropDatabase'!$C$3),6,0)</f>
        <v>#N/A</v>
      </c>
      <c r="F302" s="3"/>
      <c r="H302" s="63" t="e">
        <f ca="1">VLOOKUP(N302,INDIRECT('1.CropDatabase'!$C$3),16,0)*R302</f>
        <v>#N/A</v>
      </c>
      <c r="I302" s="63" t="e">
        <f ca="1">VLOOKUP(N302,INDIRECT('1.CropDatabase'!$C$3),15,0)*R302</f>
        <v>#N/A</v>
      </c>
      <c r="J302" s="54" t="e">
        <f ca="1">B302+VLOOKUP(N302,INDIRECT('1.CropDatabase'!$C$3),12,0)</f>
        <v>#N/A</v>
      </c>
      <c r="K302" s="63" t="e">
        <f ca="1">B302+VLOOKUP(P302,INDIRECT('1.CropDatabase'!$C$3),12,0)+VLOOKUP(P302,INDIRECT('1.CropDatabase'!$C$3),13,0)</f>
        <v>#N/A</v>
      </c>
      <c r="L302" s="61" t="e">
        <f ca="1">VLOOKUP($N302,INDIRECT('1.CropDatabase'!$C$3),33,0)</f>
        <v>#N/A</v>
      </c>
      <c r="M302" s="33" t="e">
        <f ca="1">R302*VLOOKUP($N302,INDIRECT('1.CropDatabase'!$C$3),35,0)</f>
        <v>#N/A</v>
      </c>
      <c r="O302" s="73" t="s">
        <v>46</v>
      </c>
      <c r="Q302" s="73" t="s">
        <v>49</v>
      </c>
      <c r="S302" s="73" t="s">
        <v>47</v>
      </c>
      <c r="T302" s="74" t="e">
        <f t="shared" ca="1" si="8"/>
        <v>#N/A</v>
      </c>
      <c r="U302" s="75" t="s">
        <v>52</v>
      </c>
      <c r="V302" s="76" t="e">
        <f t="shared" ca="1" si="9"/>
        <v>#N/A</v>
      </c>
    </row>
    <row r="303" spans="1:22" x14ac:dyDescent="0.2">
      <c r="A303" s="2"/>
      <c r="B303" s="108"/>
      <c r="C303" s="53" t="e">
        <f ca="1">R303*VLOOKUP(N303,INDIRECT('1.CropDatabase'!$C$3),8,0)</f>
        <v>#N/A</v>
      </c>
      <c r="D303" s="54" t="e">
        <f ca="1">IF(VLOOKUP(N303,INDIRECT('1.CropDatabase'!$C$3),9,0)="DS","DS",R303*VLOOKUP(N303,INDIRECT('1.CropDatabase'!$C$3),9,0))</f>
        <v>#N/A</v>
      </c>
      <c r="E303" s="74" t="e">
        <f ca="1">B303+VLOOKUP(N303,INDIRECT('1.CropDatabase'!$C$3),6,0)</f>
        <v>#N/A</v>
      </c>
      <c r="F303" s="3"/>
      <c r="H303" s="63" t="e">
        <f ca="1">VLOOKUP(N303,INDIRECT('1.CropDatabase'!$C$3),16,0)*R303</f>
        <v>#N/A</v>
      </c>
      <c r="I303" s="63" t="e">
        <f ca="1">VLOOKUP(N303,INDIRECT('1.CropDatabase'!$C$3),15,0)*R303</f>
        <v>#N/A</v>
      </c>
      <c r="J303" s="54" t="e">
        <f ca="1">B303+VLOOKUP(N303,INDIRECT('1.CropDatabase'!$C$3),12,0)</f>
        <v>#N/A</v>
      </c>
      <c r="K303" s="63" t="e">
        <f ca="1">B303+VLOOKUP(P303,INDIRECT('1.CropDatabase'!$C$3),12,0)+VLOOKUP(P303,INDIRECT('1.CropDatabase'!$C$3),13,0)</f>
        <v>#N/A</v>
      </c>
      <c r="L303" s="61" t="e">
        <f ca="1">VLOOKUP($N303,INDIRECT('1.CropDatabase'!$C$3),33,0)</f>
        <v>#N/A</v>
      </c>
      <c r="M303" s="33" t="e">
        <f ca="1">R303*VLOOKUP($N303,INDIRECT('1.CropDatabase'!$C$3),35,0)</f>
        <v>#N/A</v>
      </c>
      <c r="O303" s="73" t="s">
        <v>46</v>
      </c>
      <c r="Q303" s="73" t="s">
        <v>49</v>
      </c>
      <c r="S303" s="73" t="s">
        <v>47</v>
      </c>
      <c r="T303" s="74" t="e">
        <f t="shared" ca="1" si="8"/>
        <v>#N/A</v>
      </c>
      <c r="U303" s="75" t="s">
        <v>52</v>
      </c>
      <c r="V303" s="76" t="e">
        <f t="shared" ca="1" si="9"/>
        <v>#N/A</v>
      </c>
    </row>
    <row r="304" spans="1:22" x14ac:dyDescent="0.2">
      <c r="A304" s="2"/>
      <c r="B304" s="108"/>
      <c r="C304" s="53" t="e">
        <f ca="1">R304*VLOOKUP(N304,INDIRECT('1.CropDatabase'!$C$3),8,0)</f>
        <v>#N/A</v>
      </c>
      <c r="D304" s="54" t="e">
        <f ca="1">IF(VLOOKUP(N304,INDIRECT('1.CropDatabase'!$C$3),9,0)="DS","DS",R304*VLOOKUP(N304,INDIRECT('1.CropDatabase'!$C$3),9,0))</f>
        <v>#N/A</v>
      </c>
      <c r="E304" s="74" t="e">
        <f ca="1">B304+VLOOKUP(N304,INDIRECT('1.CropDatabase'!$C$3),6,0)</f>
        <v>#N/A</v>
      </c>
      <c r="F304" s="3"/>
      <c r="H304" s="63" t="e">
        <f ca="1">VLOOKUP(N304,INDIRECT('1.CropDatabase'!$C$3),16,0)*R304</f>
        <v>#N/A</v>
      </c>
      <c r="I304" s="63" t="e">
        <f ca="1">VLOOKUP(N304,INDIRECT('1.CropDatabase'!$C$3),15,0)*R304</f>
        <v>#N/A</v>
      </c>
      <c r="J304" s="54" t="e">
        <f ca="1">B304+VLOOKUP(N304,INDIRECT('1.CropDatabase'!$C$3),12,0)</f>
        <v>#N/A</v>
      </c>
      <c r="K304" s="63" t="e">
        <f ca="1">B304+VLOOKUP(P304,INDIRECT('1.CropDatabase'!$C$3),12,0)+VLOOKUP(P304,INDIRECT('1.CropDatabase'!$C$3),13,0)</f>
        <v>#N/A</v>
      </c>
      <c r="L304" s="61" t="e">
        <f ca="1">VLOOKUP($N304,INDIRECT('1.CropDatabase'!$C$3),33,0)</f>
        <v>#N/A</v>
      </c>
      <c r="M304" s="33" t="e">
        <f ca="1">R304*VLOOKUP($N304,INDIRECT('1.CropDatabase'!$C$3),35,0)</f>
        <v>#N/A</v>
      </c>
      <c r="O304" s="73" t="s">
        <v>46</v>
      </c>
      <c r="Q304" s="73" t="s">
        <v>49</v>
      </c>
      <c r="S304" s="73" t="s">
        <v>47</v>
      </c>
      <c r="T304" s="74" t="e">
        <f t="shared" ca="1" si="8"/>
        <v>#N/A</v>
      </c>
      <c r="U304" s="75" t="s">
        <v>52</v>
      </c>
      <c r="V304" s="76" t="e">
        <f t="shared" ca="1" si="9"/>
        <v>#N/A</v>
      </c>
    </row>
    <row r="305" spans="1:22" x14ac:dyDescent="0.2">
      <c r="A305" s="2"/>
      <c r="B305" s="108"/>
      <c r="C305" s="53" t="e">
        <f ca="1">R305*VLOOKUP(N305,INDIRECT('1.CropDatabase'!$C$3),8,0)</f>
        <v>#N/A</v>
      </c>
      <c r="D305" s="54" t="e">
        <f ca="1">IF(VLOOKUP(N305,INDIRECT('1.CropDatabase'!$C$3),9,0)="DS","DS",R305*VLOOKUP(N305,INDIRECT('1.CropDatabase'!$C$3),9,0))</f>
        <v>#N/A</v>
      </c>
      <c r="E305" s="74" t="e">
        <f ca="1">B305+VLOOKUP(N305,INDIRECT('1.CropDatabase'!$C$3),6,0)</f>
        <v>#N/A</v>
      </c>
      <c r="F305" s="3"/>
      <c r="H305" s="63" t="e">
        <f ca="1">VLOOKUP(N305,INDIRECT('1.CropDatabase'!$C$3),16,0)*R305</f>
        <v>#N/A</v>
      </c>
      <c r="I305" s="63" t="e">
        <f ca="1">VLOOKUP(N305,INDIRECT('1.CropDatabase'!$C$3),15,0)*R305</f>
        <v>#N/A</v>
      </c>
      <c r="J305" s="54" t="e">
        <f ca="1">B305+VLOOKUP(N305,INDIRECT('1.CropDatabase'!$C$3),12,0)</f>
        <v>#N/A</v>
      </c>
      <c r="K305" s="63" t="e">
        <f ca="1">B305+VLOOKUP(P305,INDIRECT('1.CropDatabase'!$C$3),12,0)+VLOOKUP(P305,INDIRECT('1.CropDatabase'!$C$3),13,0)</f>
        <v>#N/A</v>
      </c>
      <c r="L305" s="61" t="e">
        <f ca="1">VLOOKUP($N305,INDIRECT('1.CropDatabase'!$C$3),33,0)</f>
        <v>#N/A</v>
      </c>
      <c r="M305" s="33" t="e">
        <f ca="1">R305*VLOOKUP($N305,INDIRECT('1.CropDatabase'!$C$3),35,0)</f>
        <v>#N/A</v>
      </c>
      <c r="O305" s="73" t="s">
        <v>46</v>
      </c>
      <c r="Q305" s="73" t="s">
        <v>49</v>
      </c>
      <c r="S305" s="73" t="s">
        <v>47</v>
      </c>
      <c r="T305" s="74" t="e">
        <f t="shared" ca="1" si="8"/>
        <v>#N/A</v>
      </c>
      <c r="U305" s="75" t="s">
        <v>52</v>
      </c>
      <c r="V305" s="76" t="e">
        <f t="shared" ca="1" si="9"/>
        <v>#N/A</v>
      </c>
    </row>
    <row r="306" spans="1:22" x14ac:dyDescent="0.2">
      <c r="A306" s="2"/>
      <c r="B306" s="108"/>
      <c r="C306" s="53" t="e">
        <f ca="1">R306*VLOOKUP(N306,INDIRECT('1.CropDatabase'!$C$3),8,0)</f>
        <v>#N/A</v>
      </c>
      <c r="D306" s="54" t="e">
        <f ca="1">IF(VLOOKUP(N306,INDIRECT('1.CropDatabase'!$C$3),9,0)="DS","DS",R306*VLOOKUP(N306,INDIRECT('1.CropDatabase'!$C$3),9,0))</f>
        <v>#N/A</v>
      </c>
      <c r="E306" s="74" t="e">
        <f ca="1">B306+VLOOKUP(N306,INDIRECT('1.CropDatabase'!$C$3),6,0)</f>
        <v>#N/A</v>
      </c>
      <c r="F306" s="3"/>
      <c r="H306" s="63" t="e">
        <f ca="1">VLOOKUP(N306,INDIRECT('1.CropDatabase'!$C$3),16,0)*R306</f>
        <v>#N/A</v>
      </c>
      <c r="I306" s="63" t="e">
        <f ca="1">VLOOKUP(N306,INDIRECT('1.CropDatabase'!$C$3),15,0)*R306</f>
        <v>#N/A</v>
      </c>
      <c r="J306" s="54" t="e">
        <f ca="1">B306+VLOOKUP(N306,INDIRECT('1.CropDatabase'!$C$3),12,0)</f>
        <v>#N/A</v>
      </c>
      <c r="K306" s="63" t="e">
        <f ca="1">B306+VLOOKUP(P306,INDIRECT('1.CropDatabase'!$C$3),12,0)+VLOOKUP(P306,INDIRECT('1.CropDatabase'!$C$3),13,0)</f>
        <v>#N/A</v>
      </c>
      <c r="L306" s="61" t="e">
        <f ca="1">VLOOKUP($N306,INDIRECT('1.CropDatabase'!$C$3),33,0)</f>
        <v>#N/A</v>
      </c>
      <c r="M306" s="33" t="e">
        <f ca="1">R306*VLOOKUP($N306,INDIRECT('1.CropDatabase'!$C$3),35,0)</f>
        <v>#N/A</v>
      </c>
      <c r="O306" s="73" t="s">
        <v>46</v>
      </c>
      <c r="Q306" s="73" t="s">
        <v>49</v>
      </c>
      <c r="S306" s="73" t="s">
        <v>47</v>
      </c>
      <c r="T306" s="74" t="e">
        <f t="shared" ca="1" si="8"/>
        <v>#N/A</v>
      </c>
      <c r="U306" s="75" t="s">
        <v>52</v>
      </c>
      <c r="V306" s="76" t="e">
        <f t="shared" ca="1" si="9"/>
        <v>#N/A</v>
      </c>
    </row>
    <row r="307" spans="1:22" x14ac:dyDescent="0.2">
      <c r="A307" s="2"/>
      <c r="B307" s="108"/>
      <c r="C307" s="53" t="e">
        <f ca="1">R307*VLOOKUP(N307,INDIRECT('1.CropDatabase'!$C$3),8,0)</f>
        <v>#N/A</v>
      </c>
      <c r="D307" s="54" t="e">
        <f ca="1">IF(VLOOKUP(N307,INDIRECT('1.CropDatabase'!$C$3),9,0)="DS","DS",R307*VLOOKUP(N307,INDIRECT('1.CropDatabase'!$C$3),9,0))</f>
        <v>#N/A</v>
      </c>
      <c r="E307" s="74" t="e">
        <f ca="1">B307+VLOOKUP(N307,INDIRECT('1.CropDatabase'!$C$3),6,0)</f>
        <v>#N/A</v>
      </c>
      <c r="F307" s="3"/>
      <c r="H307" s="63" t="e">
        <f ca="1">VLOOKUP(N307,INDIRECT('1.CropDatabase'!$C$3),16,0)*R307</f>
        <v>#N/A</v>
      </c>
      <c r="I307" s="63" t="e">
        <f ca="1">VLOOKUP(N307,INDIRECT('1.CropDatabase'!$C$3),15,0)*R307</f>
        <v>#N/A</v>
      </c>
      <c r="J307" s="54" t="e">
        <f ca="1">B307+VLOOKUP(N307,INDIRECT('1.CropDatabase'!$C$3),12,0)</f>
        <v>#N/A</v>
      </c>
      <c r="K307" s="63" t="e">
        <f ca="1">B307+VLOOKUP(P307,INDIRECT('1.CropDatabase'!$C$3),12,0)+VLOOKUP(P307,INDIRECT('1.CropDatabase'!$C$3),13,0)</f>
        <v>#N/A</v>
      </c>
      <c r="L307" s="61" t="e">
        <f ca="1">VLOOKUP($N307,INDIRECT('1.CropDatabase'!$C$3),33,0)</f>
        <v>#N/A</v>
      </c>
      <c r="M307" s="33" t="e">
        <f ca="1">R307*VLOOKUP($N307,INDIRECT('1.CropDatabase'!$C$3),35,0)</f>
        <v>#N/A</v>
      </c>
      <c r="O307" s="73" t="s">
        <v>46</v>
      </c>
      <c r="Q307" s="73" t="s">
        <v>49</v>
      </c>
      <c r="S307" s="73" t="s">
        <v>47</v>
      </c>
      <c r="T307" s="74" t="e">
        <f t="shared" ca="1" si="8"/>
        <v>#N/A</v>
      </c>
      <c r="U307" s="75" t="s">
        <v>52</v>
      </c>
      <c r="V307" s="76" t="e">
        <f t="shared" ca="1" si="9"/>
        <v>#N/A</v>
      </c>
    </row>
    <row r="308" spans="1:22" x14ac:dyDescent="0.2">
      <c r="A308" s="2"/>
      <c r="B308" s="108"/>
      <c r="C308" s="53" t="e">
        <f ca="1">R308*VLOOKUP(N308,INDIRECT('1.CropDatabase'!$C$3),8,0)</f>
        <v>#N/A</v>
      </c>
      <c r="D308" s="54" t="e">
        <f ca="1">IF(VLOOKUP(N308,INDIRECT('1.CropDatabase'!$C$3),9,0)="DS","DS",R308*VLOOKUP(N308,INDIRECT('1.CropDatabase'!$C$3),9,0))</f>
        <v>#N/A</v>
      </c>
      <c r="E308" s="74" t="e">
        <f ca="1">B308+VLOOKUP(N308,INDIRECT('1.CropDatabase'!$C$3),6,0)</f>
        <v>#N/A</v>
      </c>
      <c r="F308" s="3"/>
      <c r="H308" s="63" t="e">
        <f ca="1">VLOOKUP(N308,INDIRECT('1.CropDatabase'!$C$3),16,0)*R308</f>
        <v>#N/A</v>
      </c>
      <c r="I308" s="63" t="e">
        <f ca="1">VLOOKUP(N308,INDIRECT('1.CropDatabase'!$C$3),15,0)*R308</f>
        <v>#N/A</v>
      </c>
      <c r="J308" s="54" t="e">
        <f ca="1">B308+VLOOKUP(N308,INDIRECT('1.CropDatabase'!$C$3),12,0)</f>
        <v>#N/A</v>
      </c>
      <c r="K308" s="63" t="e">
        <f ca="1">B308+VLOOKUP(P308,INDIRECT('1.CropDatabase'!$C$3),12,0)+VLOOKUP(P308,INDIRECT('1.CropDatabase'!$C$3),13,0)</f>
        <v>#N/A</v>
      </c>
      <c r="L308" s="61" t="e">
        <f ca="1">VLOOKUP($N308,INDIRECT('1.CropDatabase'!$C$3),33,0)</f>
        <v>#N/A</v>
      </c>
      <c r="M308" s="33" t="e">
        <f ca="1">R308*VLOOKUP($N308,INDIRECT('1.CropDatabase'!$C$3),35,0)</f>
        <v>#N/A</v>
      </c>
      <c r="O308" s="73" t="s">
        <v>46</v>
      </c>
      <c r="Q308" s="73" t="s">
        <v>49</v>
      </c>
      <c r="S308" s="73" t="s">
        <v>47</v>
      </c>
      <c r="T308" s="74" t="e">
        <f t="shared" ca="1" si="8"/>
        <v>#N/A</v>
      </c>
      <c r="U308" s="75" t="s">
        <v>52</v>
      </c>
      <c r="V308" s="76" t="e">
        <f t="shared" ca="1" si="9"/>
        <v>#N/A</v>
      </c>
    </row>
    <row r="309" spans="1:22" x14ac:dyDescent="0.2">
      <c r="A309" s="2"/>
      <c r="B309" s="108"/>
      <c r="C309" s="53" t="e">
        <f ca="1">R309*VLOOKUP(N309,INDIRECT('1.CropDatabase'!$C$3),8,0)</f>
        <v>#N/A</v>
      </c>
      <c r="D309" s="54" t="e">
        <f ca="1">IF(VLOOKUP(N309,INDIRECT('1.CropDatabase'!$C$3),9,0)="DS","DS",R309*VLOOKUP(N309,INDIRECT('1.CropDatabase'!$C$3),9,0))</f>
        <v>#N/A</v>
      </c>
      <c r="E309" s="74" t="e">
        <f ca="1">B309+VLOOKUP(N309,INDIRECT('1.CropDatabase'!$C$3),6,0)</f>
        <v>#N/A</v>
      </c>
      <c r="F309" s="3"/>
      <c r="H309" s="63" t="e">
        <f ca="1">VLOOKUP(N309,INDIRECT('1.CropDatabase'!$C$3),16,0)*R309</f>
        <v>#N/A</v>
      </c>
      <c r="I309" s="63" t="e">
        <f ca="1">VLOOKUP(N309,INDIRECT('1.CropDatabase'!$C$3),15,0)*R309</f>
        <v>#N/A</v>
      </c>
      <c r="J309" s="54" t="e">
        <f ca="1">B309+VLOOKUP(N309,INDIRECT('1.CropDatabase'!$C$3),12,0)</f>
        <v>#N/A</v>
      </c>
      <c r="K309" s="63" t="e">
        <f ca="1">B309+VLOOKUP(P309,INDIRECT('1.CropDatabase'!$C$3),12,0)+VLOOKUP(P309,INDIRECT('1.CropDatabase'!$C$3),13,0)</f>
        <v>#N/A</v>
      </c>
      <c r="L309" s="61" t="e">
        <f ca="1">VLOOKUP($N309,INDIRECT('1.CropDatabase'!$C$3),33,0)</f>
        <v>#N/A</v>
      </c>
      <c r="M309" s="33" t="e">
        <f ca="1">R309*VLOOKUP($N309,INDIRECT('1.CropDatabase'!$C$3),35,0)</f>
        <v>#N/A</v>
      </c>
      <c r="O309" s="73" t="s">
        <v>46</v>
      </c>
      <c r="Q309" s="73" t="s">
        <v>49</v>
      </c>
      <c r="S309" s="73" t="s">
        <v>47</v>
      </c>
      <c r="T309" s="74" t="e">
        <f t="shared" ca="1" si="8"/>
        <v>#N/A</v>
      </c>
      <c r="U309" s="75" t="s">
        <v>52</v>
      </c>
      <c r="V309" s="76" t="e">
        <f t="shared" ca="1" si="9"/>
        <v>#N/A</v>
      </c>
    </row>
    <row r="310" spans="1:22" x14ac:dyDescent="0.2">
      <c r="A310" s="2"/>
      <c r="B310" s="108"/>
      <c r="C310" s="53" t="e">
        <f ca="1">R310*VLOOKUP(N310,INDIRECT('1.CropDatabase'!$C$3),8,0)</f>
        <v>#N/A</v>
      </c>
      <c r="D310" s="54" t="e">
        <f ca="1">IF(VLOOKUP(N310,INDIRECT('1.CropDatabase'!$C$3),9,0)="DS","DS",R310*VLOOKUP(N310,INDIRECT('1.CropDatabase'!$C$3),9,0))</f>
        <v>#N/A</v>
      </c>
      <c r="E310" s="74" t="e">
        <f ca="1">B310+VLOOKUP(N310,INDIRECT('1.CropDatabase'!$C$3),6,0)</f>
        <v>#N/A</v>
      </c>
      <c r="F310" s="3"/>
      <c r="H310" s="63" t="e">
        <f ca="1">VLOOKUP(N310,INDIRECT('1.CropDatabase'!$C$3),16,0)*R310</f>
        <v>#N/A</v>
      </c>
      <c r="I310" s="63" t="e">
        <f ca="1">VLOOKUP(N310,INDIRECT('1.CropDatabase'!$C$3),15,0)*R310</f>
        <v>#N/A</v>
      </c>
      <c r="J310" s="54" t="e">
        <f ca="1">B310+VLOOKUP(N310,INDIRECT('1.CropDatabase'!$C$3),12,0)</f>
        <v>#N/A</v>
      </c>
      <c r="K310" s="63" t="e">
        <f ca="1">B310+VLOOKUP(P310,INDIRECT('1.CropDatabase'!$C$3),12,0)+VLOOKUP(P310,INDIRECT('1.CropDatabase'!$C$3),13,0)</f>
        <v>#N/A</v>
      </c>
      <c r="L310" s="61" t="e">
        <f ca="1">VLOOKUP($N310,INDIRECT('1.CropDatabase'!$C$3),33,0)</f>
        <v>#N/A</v>
      </c>
      <c r="M310" s="33" t="e">
        <f ca="1">R310*VLOOKUP($N310,INDIRECT('1.CropDatabase'!$C$3),35,0)</f>
        <v>#N/A</v>
      </c>
      <c r="O310" s="73" t="s">
        <v>46</v>
      </c>
      <c r="Q310" s="73" t="s">
        <v>49</v>
      </c>
      <c r="S310" s="73" t="s">
        <v>47</v>
      </c>
      <c r="T310" s="74" t="e">
        <f t="shared" ca="1" si="8"/>
        <v>#N/A</v>
      </c>
      <c r="U310" s="75" t="s">
        <v>52</v>
      </c>
      <c r="V310" s="76" t="e">
        <f t="shared" ca="1" si="9"/>
        <v>#N/A</v>
      </c>
    </row>
    <row r="311" spans="1:22" x14ac:dyDescent="0.2">
      <c r="A311" s="2"/>
      <c r="B311" s="108"/>
      <c r="C311" s="53" t="e">
        <f ca="1">R311*VLOOKUP(N311,INDIRECT('1.CropDatabase'!$C$3),8,0)</f>
        <v>#N/A</v>
      </c>
      <c r="D311" s="54" t="e">
        <f ca="1">IF(VLOOKUP(N311,INDIRECT('1.CropDatabase'!$C$3),9,0)="DS","DS",R311*VLOOKUP(N311,INDIRECT('1.CropDatabase'!$C$3),9,0))</f>
        <v>#N/A</v>
      </c>
      <c r="E311" s="74" t="e">
        <f ca="1">B311+VLOOKUP(N311,INDIRECT('1.CropDatabase'!$C$3),6,0)</f>
        <v>#N/A</v>
      </c>
      <c r="F311" s="3"/>
      <c r="H311" s="63" t="e">
        <f ca="1">VLOOKUP(N311,INDIRECT('1.CropDatabase'!$C$3),16,0)*R311</f>
        <v>#N/A</v>
      </c>
      <c r="I311" s="63" t="e">
        <f ca="1">VLOOKUP(N311,INDIRECT('1.CropDatabase'!$C$3),15,0)*R311</f>
        <v>#N/A</v>
      </c>
      <c r="J311" s="54" t="e">
        <f ca="1">B311+VLOOKUP(N311,INDIRECT('1.CropDatabase'!$C$3),12,0)</f>
        <v>#N/A</v>
      </c>
      <c r="K311" s="63" t="e">
        <f ca="1">B311+VLOOKUP(P311,INDIRECT('1.CropDatabase'!$C$3),12,0)+VLOOKUP(P311,INDIRECT('1.CropDatabase'!$C$3),13,0)</f>
        <v>#N/A</v>
      </c>
      <c r="L311" s="61" t="e">
        <f ca="1">VLOOKUP($N311,INDIRECT('1.CropDatabase'!$C$3),33,0)</f>
        <v>#N/A</v>
      </c>
      <c r="M311" s="33" t="e">
        <f ca="1">R311*VLOOKUP($N311,INDIRECT('1.CropDatabase'!$C$3),35,0)</f>
        <v>#N/A</v>
      </c>
      <c r="O311" s="73" t="s">
        <v>46</v>
      </c>
      <c r="Q311" s="73" t="s">
        <v>49</v>
      </c>
      <c r="S311" s="73" t="s">
        <v>47</v>
      </c>
      <c r="T311" s="74" t="e">
        <f t="shared" ca="1" si="8"/>
        <v>#N/A</v>
      </c>
      <c r="U311" s="75" t="s">
        <v>52</v>
      </c>
      <c r="V311" s="76" t="e">
        <f t="shared" ca="1" si="9"/>
        <v>#N/A</v>
      </c>
    </row>
    <row r="312" spans="1:22" x14ac:dyDescent="0.2">
      <c r="A312" s="2"/>
      <c r="B312" s="108"/>
      <c r="C312" s="53" t="e">
        <f ca="1">R312*VLOOKUP(N312,INDIRECT('1.CropDatabase'!$C$3),8,0)</f>
        <v>#N/A</v>
      </c>
      <c r="D312" s="54" t="e">
        <f ca="1">IF(VLOOKUP(N312,INDIRECT('1.CropDatabase'!$C$3),9,0)="DS","DS",R312*VLOOKUP(N312,INDIRECT('1.CropDatabase'!$C$3),9,0))</f>
        <v>#N/A</v>
      </c>
      <c r="E312" s="74" t="e">
        <f ca="1">B312+VLOOKUP(N312,INDIRECT('1.CropDatabase'!$C$3),6,0)</f>
        <v>#N/A</v>
      </c>
      <c r="F312" s="3"/>
      <c r="H312" s="63" t="e">
        <f ca="1">VLOOKUP(N312,INDIRECT('1.CropDatabase'!$C$3),16,0)*R312</f>
        <v>#N/A</v>
      </c>
      <c r="I312" s="63" t="e">
        <f ca="1">VLOOKUP(N312,INDIRECT('1.CropDatabase'!$C$3),15,0)*R312</f>
        <v>#N/A</v>
      </c>
      <c r="J312" s="54" t="e">
        <f ca="1">B312+VLOOKUP(N312,INDIRECT('1.CropDatabase'!$C$3),12,0)</f>
        <v>#N/A</v>
      </c>
      <c r="K312" s="63" t="e">
        <f ca="1">B312+VLOOKUP(P312,INDIRECT('1.CropDatabase'!$C$3),12,0)+VLOOKUP(P312,INDIRECT('1.CropDatabase'!$C$3),13,0)</f>
        <v>#N/A</v>
      </c>
      <c r="L312" s="61" t="e">
        <f ca="1">VLOOKUP($N312,INDIRECT('1.CropDatabase'!$C$3),33,0)</f>
        <v>#N/A</v>
      </c>
      <c r="M312" s="33" t="e">
        <f ca="1">R312*VLOOKUP($N312,INDIRECT('1.CropDatabase'!$C$3),35,0)</f>
        <v>#N/A</v>
      </c>
      <c r="O312" s="73" t="s">
        <v>46</v>
      </c>
      <c r="Q312" s="73" t="s">
        <v>49</v>
      </c>
      <c r="S312" s="73" t="s">
        <v>47</v>
      </c>
      <c r="T312" s="74" t="e">
        <f t="shared" ca="1" si="8"/>
        <v>#N/A</v>
      </c>
      <c r="U312" s="75" t="s">
        <v>52</v>
      </c>
      <c r="V312" s="76" t="e">
        <f t="shared" ca="1" si="9"/>
        <v>#N/A</v>
      </c>
    </row>
    <row r="313" spans="1:22" x14ac:dyDescent="0.2">
      <c r="A313" s="2"/>
      <c r="B313" s="108"/>
      <c r="C313" s="53" t="e">
        <f ca="1">R313*VLOOKUP(N313,INDIRECT('1.CropDatabase'!$C$3),8,0)</f>
        <v>#N/A</v>
      </c>
      <c r="D313" s="54" t="e">
        <f ca="1">IF(VLOOKUP(N313,INDIRECT('1.CropDatabase'!$C$3),9,0)="DS","DS",R313*VLOOKUP(N313,INDIRECT('1.CropDatabase'!$C$3),9,0))</f>
        <v>#N/A</v>
      </c>
      <c r="E313" s="74" t="e">
        <f ca="1">B313+VLOOKUP(N313,INDIRECT('1.CropDatabase'!$C$3),6,0)</f>
        <v>#N/A</v>
      </c>
      <c r="F313" s="3"/>
      <c r="H313" s="63" t="e">
        <f ca="1">VLOOKUP(N313,INDIRECT('1.CropDatabase'!$C$3),16,0)*R313</f>
        <v>#N/A</v>
      </c>
      <c r="I313" s="63" t="e">
        <f ca="1">VLOOKUP(N313,INDIRECT('1.CropDatabase'!$C$3),15,0)*R313</f>
        <v>#N/A</v>
      </c>
      <c r="J313" s="54" t="e">
        <f ca="1">B313+VLOOKUP(N313,INDIRECT('1.CropDatabase'!$C$3),12,0)</f>
        <v>#N/A</v>
      </c>
      <c r="K313" s="63" t="e">
        <f ca="1">B313+VLOOKUP(P313,INDIRECT('1.CropDatabase'!$C$3),12,0)+VLOOKUP(P313,INDIRECT('1.CropDatabase'!$C$3),13,0)</f>
        <v>#N/A</v>
      </c>
      <c r="L313" s="61" t="e">
        <f ca="1">VLOOKUP($N313,INDIRECT('1.CropDatabase'!$C$3),33,0)</f>
        <v>#N/A</v>
      </c>
      <c r="M313" s="33" t="e">
        <f ca="1">R313*VLOOKUP($N313,INDIRECT('1.CropDatabase'!$C$3),35,0)</f>
        <v>#N/A</v>
      </c>
      <c r="O313" s="73" t="s">
        <v>46</v>
      </c>
      <c r="Q313" s="73" t="s">
        <v>49</v>
      </c>
      <c r="S313" s="73" t="s">
        <v>47</v>
      </c>
      <c r="T313" s="74" t="e">
        <f t="shared" ca="1" si="8"/>
        <v>#N/A</v>
      </c>
      <c r="U313" s="75" t="s">
        <v>52</v>
      </c>
      <c r="V313" s="76" t="e">
        <f t="shared" ca="1" si="9"/>
        <v>#N/A</v>
      </c>
    </row>
    <row r="314" spans="1:22" x14ac:dyDescent="0.2">
      <c r="A314" s="2"/>
      <c r="B314" s="108"/>
      <c r="C314" s="53" t="e">
        <f ca="1">R314*VLOOKUP(N314,INDIRECT('1.CropDatabase'!$C$3),8,0)</f>
        <v>#N/A</v>
      </c>
      <c r="D314" s="54" t="e">
        <f ca="1">IF(VLOOKUP(N314,INDIRECT('1.CropDatabase'!$C$3),9,0)="DS","DS",R314*VLOOKUP(N314,INDIRECT('1.CropDatabase'!$C$3),9,0))</f>
        <v>#N/A</v>
      </c>
      <c r="E314" s="74" t="e">
        <f ca="1">B314+VLOOKUP(N314,INDIRECT('1.CropDatabase'!$C$3),6,0)</f>
        <v>#N/A</v>
      </c>
      <c r="F314" s="3"/>
      <c r="H314" s="63" t="e">
        <f ca="1">VLOOKUP(N314,INDIRECT('1.CropDatabase'!$C$3),16,0)*R314</f>
        <v>#N/A</v>
      </c>
      <c r="I314" s="63" t="e">
        <f ca="1">VLOOKUP(N314,INDIRECT('1.CropDatabase'!$C$3),15,0)*R314</f>
        <v>#N/A</v>
      </c>
      <c r="J314" s="54" t="e">
        <f ca="1">B314+VLOOKUP(N314,INDIRECT('1.CropDatabase'!$C$3),12,0)</f>
        <v>#N/A</v>
      </c>
      <c r="K314" s="63" t="e">
        <f ca="1">B314+VLOOKUP(P314,INDIRECT('1.CropDatabase'!$C$3),12,0)+VLOOKUP(P314,INDIRECT('1.CropDatabase'!$C$3),13,0)</f>
        <v>#N/A</v>
      </c>
      <c r="L314" s="61" t="e">
        <f ca="1">VLOOKUP($N314,INDIRECT('1.CropDatabase'!$C$3),33,0)</f>
        <v>#N/A</v>
      </c>
      <c r="M314" s="33" t="e">
        <f ca="1">R314*VLOOKUP($N314,INDIRECT('1.CropDatabase'!$C$3),35,0)</f>
        <v>#N/A</v>
      </c>
      <c r="O314" s="73" t="s">
        <v>46</v>
      </c>
      <c r="Q314" s="73" t="s">
        <v>49</v>
      </c>
      <c r="S314" s="73" t="s">
        <v>47</v>
      </c>
      <c r="T314" s="74" t="e">
        <f t="shared" ca="1" si="8"/>
        <v>#N/A</v>
      </c>
      <c r="U314" s="75" t="s">
        <v>52</v>
      </c>
      <c r="V314" s="76" t="e">
        <f t="shared" ca="1" si="9"/>
        <v>#N/A</v>
      </c>
    </row>
    <row r="315" spans="1:22" x14ac:dyDescent="0.2">
      <c r="A315" s="2"/>
      <c r="B315" s="108"/>
      <c r="C315" s="53" t="e">
        <f ca="1">R315*VLOOKUP(N315,INDIRECT('1.CropDatabase'!$C$3),8,0)</f>
        <v>#N/A</v>
      </c>
      <c r="D315" s="54" t="e">
        <f ca="1">IF(VLOOKUP(N315,INDIRECT('1.CropDatabase'!$C$3),9,0)="DS","DS",R315*VLOOKUP(N315,INDIRECT('1.CropDatabase'!$C$3),9,0))</f>
        <v>#N/A</v>
      </c>
      <c r="E315" s="74" t="e">
        <f ca="1">B315+VLOOKUP(N315,INDIRECT('1.CropDatabase'!$C$3),6,0)</f>
        <v>#N/A</v>
      </c>
      <c r="F315" s="3"/>
      <c r="H315" s="63" t="e">
        <f ca="1">VLOOKUP(N315,INDIRECT('1.CropDatabase'!$C$3),16,0)*R315</f>
        <v>#N/A</v>
      </c>
      <c r="I315" s="63" t="e">
        <f ca="1">VLOOKUP(N315,INDIRECT('1.CropDatabase'!$C$3),15,0)*R315</f>
        <v>#N/A</v>
      </c>
      <c r="J315" s="54" t="e">
        <f ca="1">B315+VLOOKUP(N315,INDIRECT('1.CropDatabase'!$C$3),12,0)</f>
        <v>#N/A</v>
      </c>
      <c r="K315" s="63" t="e">
        <f ca="1">B315+VLOOKUP(P315,INDIRECT('1.CropDatabase'!$C$3),12,0)+VLOOKUP(P315,INDIRECT('1.CropDatabase'!$C$3),13,0)</f>
        <v>#N/A</v>
      </c>
      <c r="L315" s="61" t="e">
        <f ca="1">VLOOKUP($N315,INDIRECT('1.CropDatabase'!$C$3),33,0)</f>
        <v>#N/A</v>
      </c>
      <c r="M315" s="33" t="e">
        <f ca="1">R315*VLOOKUP($N315,INDIRECT('1.CropDatabase'!$C$3),35,0)</f>
        <v>#N/A</v>
      </c>
      <c r="O315" s="73" t="s">
        <v>46</v>
      </c>
      <c r="Q315" s="73" t="s">
        <v>49</v>
      </c>
      <c r="S315" s="73" t="s">
        <v>47</v>
      </c>
      <c r="T315" s="74" t="e">
        <f t="shared" ca="1" si="8"/>
        <v>#N/A</v>
      </c>
      <c r="U315" s="75" t="s">
        <v>52</v>
      </c>
      <c r="V315" s="76" t="e">
        <f t="shared" ca="1" si="9"/>
        <v>#N/A</v>
      </c>
    </row>
    <row r="316" spans="1:22" x14ac:dyDescent="0.2">
      <c r="A316" s="2"/>
      <c r="B316" s="108"/>
      <c r="C316" s="53" t="e">
        <f ca="1">R316*VLOOKUP(N316,INDIRECT('1.CropDatabase'!$C$3),8,0)</f>
        <v>#N/A</v>
      </c>
      <c r="D316" s="54" t="e">
        <f ca="1">IF(VLOOKUP(N316,INDIRECT('1.CropDatabase'!$C$3),9,0)="DS","DS",R316*VLOOKUP(N316,INDIRECT('1.CropDatabase'!$C$3),9,0))</f>
        <v>#N/A</v>
      </c>
      <c r="E316" s="74" t="e">
        <f ca="1">B316+VLOOKUP(N316,INDIRECT('1.CropDatabase'!$C$3),6,0)</f>
        <v>#N/A</v>
      </c>
      <c r="F316" s="3"/>
      <c r="H316" s="63" t="e">
        <f ca="1">VLOOKUP(N316,INDIRECT('1.CropDatabase'!$C$3),16,0)*R316</f>
        <v>#N/A</v>
      </c>
      <c r="I316" s="63" t="e">
        <f ca="1">VLOOKUP(N316,INDIRECT('1.CropDatabase'!$C$3),15,0)*R316</f>
        <v>#N/A</v>
      </c>
      <c r="J316" s="54" t="e">
        <f ca="1">B316+VLOOKUP(N316,INDIRECT('1.CropDatabase'!$C$3),12,0)</f>
        <v>#N/A</v>
      </c>
      <c r="K316" s="63" t="e">
        <f ca="1">B316+VLOOKUP(P316,INDIRECT('1.CropDatabase'!$C$3),12,0)+VLOOKUP(P316,INDIRECT('1.CropDatabase'!$C$3),13,0)</f>
        <v>#N/A</v>
      </c>
      <c r="L316" s="61" t="e">
        <f ca="1">VLOOKUP($N316,INDIRECT('1.CropDatabase'!$C$3),33,0)</f>
        <v>#N/A</v>
      </c>
      <c r="M316" s="33" t="e">
        <f ca="1">R316*VLOOKUP($N316,INDIRECT('1.CropDatabase'!$C$3),35,0)</f>
        <v>#N/A</v>
      </c>
      <c r="O316" s="73" t="s">
        <v>46</v>
      </c>
      <c r="Q316" s="73" t="s">
        <v>49</v>
      </c>
      <c r="S316" s="73" t="s">
        <v>47</v>
      </c>
      <c r="T316" s="74" t="e">
        <f t="shared" ca="1" si="8"/>
        <v>#N/A</v>
      </c>
      <c r="U316" s="75" t="s">
        <v>52</v>
      </c>
      <c r="V316" s="76" t="e">
        <f t="shared" ca="1" si="9"/>
        <v>#N/A</v>
      </c>
    </row>
    <row r="317" spans="1:22" x14ac:dyDescent="0.2">
      <c r="A317" s="2"/>
      <c r="B317" s="108"/>
      <c r="C317" s="53" t="e">
        <f ca="1">R317*VLOOKUP(N317,INDIRECT('1.CropDatabase'!$C$3),8,0)</f>
        <v>#N/A</v>
      </c>
      <c r="D317" s="54" t="e">
        <f ca="1">IF(VLOOKUP(N317,INDIRECT('1.CropDatabase'!$C$3),9,0)="DS","DS",R317*VLOOKUP(N317,INDIRECT('1.CropDatabase'!$C$3),9,0))</f>
        <v>#N/A</v>
      </c>
      <c r="E317" s="74" t="e">
        <f ca="1">B317+VLOOKUP(N317,INDIRECT('1.CropDatabase'!$C$3),6,0)</f>
        <v>#N/A</v>
      </c>
      <c r="F317" s="3"/>
      <c r="H317" s="63" t="e">
        <f ca="1">VLOOKUP(N317,INDIRECT('1.CropDatabase'!$C$3),16,0)*R317</f>
        <v>#N/A</v>
      </c>
      <c r="I317" s="63" t="e">
        <f ca="1">VLOOKUP(N317,INDIRECT('1.CropDatabase'!$C$3),15,0)*R317</f>
        <v>#N/A</v>
      </c>
      <c r="J317" s="54" t="e">
        <f ca="1">B317+VLOOKUP(N317,INDIRECT('1.CropDatabase'!$C$3),12,0)</f>
        <v>#N/A</v>
      </c>
      <c r="K317" s="63" t="e">
        <f ca="1">B317+VLOOKUP(P317,INDIRECT('1.CropDatabase'!$C$3),12,0)+VLOOKUP(P317,INDIRECT('1.CropDatabase'!$C$3),13,0)</f>
        <v>#N/A</v>
      </c>
      <c r="L317" s="61" t="e">
        <f ca="1">VLOOKUP($N317,INDIRECT('1.CropDatabase'!$C$3),33,0)</f>
        <v>#N/A</v>
      </c>
      <c r="M317" s="33" t="e">
        <f ca="1">R317*VLOOKUP($N317,INDIRECT('1.CropDatabase'!$C$3),35,0)</f>
        <v>#N/A</v>
      </c>
      <c r="O317" s="73" t="s">
        <v>46</v>
      </c>
      <c r="Q317" s="73" t="s">
        <v>49</v>
      </c>
      <c r="S317" s="73" t="s">
        <v>47</v>
      </c>
      <c r="T317" s="74" t="e">
        <f t="shared" ca="1" si="8"/>
        <v>#N/A</v>
      </c>
      <c r="U317" s="75" t="s">
        <v>52</v>
      </c>
      <c r="V317" s="76" t="e">
        <f t="shared" ca="1" si="9"/>
        <v>#N/A</v>
      </c>
    </row>
    <row r="318" spans="1:22" x14ac:dyDescent="0.2">
      <c r="A318" s="2"/>
      <c r="B318" s="108"/>
      <c r="C318" s="53" t="e">
        <f ca="1">R318*VLOOKUP(N318,INDIRECT('1.CropDatabase'!$C$3),8,0)</f>
        <v>#N/A</v>
      </c>
      <c r="D318" s="54" t="e">
        <f ca="1">IF(VLOOKUP(N318,INDIRECT('1.CropDatabase'!$C$3),9,0)="DS","DS",R318*VLOOKUP(N318,INDIRECT('1.CropDatabase'!$C$3),9,0))</f>
        <v>#N/A</v>
      </c>
      <c r="E318" s="74" t="e">
        <f ca="1">B318+VLOOKUP(N318,INDIRECT('1.CropDatabase'!$C$3),6,0)</f>
        <v>#N/A</v>
      </c>
      <c r="F318" s="3"/>
      <c r="H318" s="63" t="e">
        <f ca="1">VLOOKUP(N318,INDIRECT('1.CropDatabase'!$C$3),16,0)*R318</f>
        <v>#N/A</v>
      </c>
      <c r="I318" s="63" t="e">
        <f ca="1">VLOOKUP(N318,INDIRECT('1.CropDatabase'!$C$3),15,0)*R318</f>
        <v>#N/A</v>
      </c>
      <c r="J318" s="54" t="e">
        <f ca="1">B318+VLOOKUP(N318,INDIRECT('1.CropDatabase'!$C$3),12,0)</f>
        <v>#N/A</v>
      </c>
      <c r="K318" s="63" t="e">
        <f ca="1">B318+VLOOKUP(P318,INDIRECT('1.CropDatabase'!$C$3),12,0)+VLOOKUP(P318,INDIRECT('1.CropDatabase'!$C$3),13,0)</f>
        <v>#N/A</v>
      </c>
      <c r="L318" s="61" t="e">
        <f ca="1">VLOOKUP($N318,INDIRECT('1.CropDatabase'!$C$3),33,0)</f>
        <v>#N/A</v>
      </c>
      <c r="M318" s="33" t="e">
        <f ca="1">R318*VLOOKUP($N318,INDIRECT('1.CropDatabase'!$C$3),35,0)</f>
        <v>#N/A</v>
      </c>
      <c r="O318" s="73" t="s">
        <v>46</v>
      </c>
      <c r="Q318" s="73" t="s">
        <v>49</v>
      </c>
      <c r="S318" s="73" t="s">
        <v>47</v>
      </c>
      <c r="T318" s="74" t="e">
        <f t="shared" ca="1" si="8"/>
        <v>#N/A</v>
      </c>
      <c r="U318" s="75" t="s">
        <v>52</v>
      </c>
      <c r="V318" s="76" t="e">
        <f t="shared" ca="1" si="9"/>
        <v>#N/A</v>
      </c>
    </row>
    <row r="319" spans="1:22" x14ac:dyDescent="0.2">
      <c r="A319" s="2"/>
      <c r="B319" s="108"/>
      <c r="C319" s="53" t="e">
        <f ca="1">R319*VLOOKUP(N319,INDIRECT('1.CropDatabase'!$C$3),8,0)</f>
        <v>#N/A</v>
      </c>
      <c r="D319" s="54" t="e">
        <f ca="1">IF(VLOOKUP(N319,INDIRECT('1.CropDatabase'!$C$3),9,0)="DS","DS",R319*VLOOKUP(N319,INDIRECT('1.CropDatabase'!$C$3),9,0))</f>
        <v>#N/A</v>
      </c>
      <c r="E319" s="74" t="e">
        <f ca="1">B319+VLOOKUP(N319,INDIRECT('1.CropDatabase'!$C$3),6,0)</f>
        <v>#N/A</v>
      </c>
      <c r="F319" s="3"/>
      <c r="H319" s="63" t="e">
        <f ca="1">VLOOKUP(N319,INDIRECT('1.CropDatabase'!$C$3),16,0)*R319</f>
        <v>#N/A</v>
      </c>
      <c r="I319" s="63" t="e">
        <f ca="1">VLOOKUP(N319,INDIRECT('1.CropDatabase'!$C$3),15,0)*R319</f>
        <v>#N/A</v>
      </c>
      <c r="J319" s="54" t="e">
        <f ca="1">B319+VLOOKUP(N319,INDIRECT('1.CropDatabase'!$C$3),12,0)</f>
        <v>#N/A</v>
      </c>
      <c r="K319" s="63" t="e">
        <f ca="1">B319+VLOOKUP(P319,INDIRECT('1.CropDatabase'!$C$3),12,0)+VLOOKUP(P319,INDIRECT('1.CropDatabase'!$C$3),13,0)</f>
        <v>#N/A</v>
      </c>
      <c r="L319" s="61" t="e">
        <f ca="1">VLOOKUP($N319,INDIRECT('1.CropDatabase'!$C$3),33,0)</f>
        <v>#N/A</v>
      </c>
      <c r="M319" s="33" t="e">
        <f ca="1">R319*VLOOKUP($N319,INDIRECT('1.CropDatabase'!$C$3),35,0)</f>
        <v>#N/A</v>
      </c>
      <c r="O319" s="73" t="s">
        <v>46</v>
      </c>
      <c r="Q319" s="73" t="s">
        <v>49</v>
      </c>
      <c r="S319" s="73" t="s">
        <v>47</v>
      </c>
      <c r="T319" s="74" t="e">
        <f t="shared" ca="1" si="8"/>
        <v>#N/A</v>
      </c>
      <c r="U319" s="75" t="s">
        <v>52</v>
      </c>
      <c r="V319" s="76" t="e">
        <f t="shared" ca="1" si="9"/>
        <v>#N/A</v>
      </c>
    </row>
    <row r="320" spans="1:22" x14ac:dyDescent="0.2">
      <c r="A320" s="2"/>
      <c r="B320" s="108"/>
      <c r="C320" s="53" t="e">
        <f ca="1">R320*VLOOKUP(N320,INDIRECT('1.CropDatabase'!$C$3),8,0)</f>
        <v>#N/A</v>
      </c>
      <c r="D320" s="54" t="e">
        <f ca="1">IF(VLOOKUP(N320,INDIRECT('1.CropDatabase'!$C$3),9,0)="DS","DS",R320*VLOOKUP(N320,INDIRECT('1.CropDatabase'!$C$3),9,0))</f>
        <v>#N/A</v>
      </c>
      <c r="E320" s="74" t="e">
        <f ca="1">B320+VLOOKUP(N320,INDIRECT('1.CropDatabase'!$C$3),6,0)</f>
        <v>#N/A</v>
      </c>
      <c r="F320" s="3"/>
      <c r="H320" s="63" t="e">
        <f ca="1">VLOOKUP(N320,INDIRECT('1.CropDatabase'!$C$3),16,0)*R320</f>
        <v>#N/A</v>
      </c>
      <c r="I320" s="63" t="e">
        <f ca="1">VLOOKUP(N320,INDIRECT('1.CropDatabase'!$C$3),15,0)*R320</f>
        <v>#N/A</v>
      </c>
      <c r="J320" s="54" t="e">
        <f ca="1">B320+VLOOKUP(N320,INDIRECT('1.CropDatabase'!$C$3),12,0)</f>
        <v>#N/A</v>
      </c>
      <c r="K320" s="63" t="e">
        <f ca="1">B320+VLOOKUP(P320,INDIRECT('1.CropDatabase'!$C$3),12,0)+VLOOKUP(P320,INDIRECT('1.CropDatabase'!$C$3),13,0)</f>
        <v>#N/A</v>
      </c>
      <c r="L320" s="61" t="e">
        <f ca="1">VLOOKUP($N320,INDIRECT('1.CropDatabase'!$C$3),33,0)</f>
        <v>#N/A</v>
      </c>
      <c r="M320" s="33" t="e">
        <f ca="1">R320*VLOOKUP($N320,INDIRECT('1.CropDatabase'!$C$3),35,0)</f>
        <v>#N/A</v>
      </c>
      <c r="O320" s="73" t="s">
        <v>46</v>
      </c>
      <c r="Q320" s="73" t="s">
        <v>49</v>
      </c>
      <c r="S320" s="73" t="s">
        <v>47</v>
      </c>
      <c r="T320" s="74" t="e">
        <f t="shared" ca="1" si="8"/>
        <v>#N/A</v>
      </c>
      <c r="U320" s="75" t="s">
        <v>52</v>
      </c>
      <c r="V320" s="76" t="e">
        <f t="shared" ca="1" si="9"/>
        <v>#N/A</v>
      </c>
    </row>
    <row r="321" spans="1:22" x14ac:dyDescent="0.2">
      <c r="A321" s="2"/>
      <c r="B321" s="108"/>
      <c r="C321" s="53" t="e">
        <f ca="1">R321*VLOOKUP(N321,INDIRECT('1.CropDatabase'!$C$3),8,0)</f>
        <v>#N/A</v>
      </c>
      <c r="D321" s="54" t="e">
        <f ca="1">IF(VLOOKUP(N321,INDIRECT('1.CropDatabase'!$C$3),9,0)="DS","DS",R321*VLOOKUP(N321,INDIRECT('1.CropDatabase'!$C$3),9,0))</f>
        <v>#N/A</v>
      </c>
      <c r="E321" s="74" t="e">
        <f ca="1">B321+VLOOKUP(N321,INDIRECT('1.CropDatabase'!$C$3),6,0)</f>
        <v>#N/A</v>
      </c>
      <c r="F321" s="3"/>
      <c r="H321" s="63" t="e">
        <f ca="1">VLOOKUP(N321,INDIRECT('1.CropDatabase'!$C$3),16,0)*R321</f>
        <v>#N/A</v>
      </c>
      <c r="I321" s="63" t="e">
        <f ca="1">VLOOKUP(N321,INDIRECT('1.CropDatabase'!$C$3),15,0)*R321</f>
        <v>#N/A</v>
      </c>
      <c r="J321" s="54" t="e">
        <f ca="1">B321+VLOOKUP(N321,INDIRECT('1.CropDatabase'!$C$3),12,0)</f>
        <v>#N/A</v>
      </c>
      <c r="K321" s="63" t="e">
        <f ca="1">B321+VLOOKUP(P321,INDIRECT('1.CropDatabase'!$C$3),12,0)+VLOOKUP(P321,INDIRECT('1.CropDatabase'!$C$3),13,0)</f>
        <v>#N/A</v>
      </c>
      <c r="L321" s="61" t="e">
        <f ca="1">VLOOKUP($N321,INDIRECT('1.CropDatabase'!$C$3),33,0)</f>
        <v>#N/A</v>
      </c>
      <c r="M321" s="33" t="e">
        <f ca="1">R321*VLOOKUP($N321,INDIRECT('1.CropDatabase'!$C$3),35,0)</f>
        <v>#N/A</v>
      </c>
      <c r="O321" s="73" t="s">
        <v>46</v>
      </c>
      <c r="Q321" s="73" t="s">
        <v>49</v>
      </c>
      <c r="S321" s="73" t="s">
        <v>47</v>
      </c>
      <c r="T321" s="74" t="e">
        <f t="shared" ca="1" si="8"/>
        <v>#N/A</v>
      </c>
      <c r="U321" s="75" t="s">
        <v>52</v>
      </c>
      <c r="V321" s="76" t="e">
        <f t="shared" ca="1" si="9"/>
        <v>#N/A</v>
      </c>
    </row>
    <row r="322" spans="1:22" x14ac:dyDescent="0.2">
      <c r="A322" s="2"/>
      <c r="B322" s="108"/>
      <c r="C322" s="53" t="e">
        <f ca="1">R322*VLOOKUP(N322,INDIRECT('1.CropDatabase'!$C$3),8,0)</f>
        <v>#N/A</v>
      </c>
      <c r="D322" s="54" t="e">
        <f ca="1">IF(VLOOKUP(N322,INDIRECT('1.CropDatabase'!$C$3),9,0)="DS","DS",R322*VLOOKUP(N322,INDIRECT('1.CropDatabase'!$C$3),9,0))</f>
        <v>#N/A</v>
      </c>
      <c r="E322" s="74" t="e">
        <f ca="1">B322+VLOOKUP(N322,INDIRECT('1.CropDatabase'!$C$3),6,0)</f>
        <v>#N/A</v>
      </c>
      <c r="F322" s="3"/>
      <c r="H322" s="63" t="e">
        <f ca="1">VLOOKUP(N322,INDIRECT('1.CropDatabase'!$C$3),16,0)*R322</f>
        <v>#N/A</v>
      </c>
      <c r="I322" s="63" t="e">
        <f ca="1">VLOOKUP(N322,INDIRECT('1.CropDatabase'!$C$3),15,0)*R322</f>
        <v>#N/A</v>
      </c>
      <c r="J322" s="54" t="e">
        <f ca="1">B322+VLOOKUP(N322,INDIRECT('1.CropDatabase'!$C$3),12,0)</f>
        <v>#N/A</v>
      </c>
      <c r="K322" s="63" t="e">
        <f ca="1">B322+VLOOKUP(P322,INDIRECT('1.CropDatabase'!$C$3),12,0)+VLOOKUP(P322,INDIRECT('1.CropDatabase'!$C$3),13,0)</f>
        <v>#N/A</v>
      </c>
      <c r="L322" s="61" t="e">
        <f ca="1">VLOOKUP($N322,INDIRECT('1.CropDatabase'!$C$3),33,0)</f>
        <v>#N/A</v>
      </c>
      <c r="M322" s="33" t="e">
        <f ca="1">R322*VLOOKUP($N322,INDIRECT('1.CropDatabase'!$C$3),35,0)</f>
        <v>#N/A</v>
      </c>
      <c r="O322" s="73" t="s">
        <v>46</v>
      </c>
      <c r="Q322" s="73" t="s">
        <v>49</v>
      </c>
      <c r="S322" s="73" t="s">
        <v>47</v>
      </c>
      <c r="T322" s="74" t="e">
        <f t="shared" ca="1" si="8"/>
        <v>#N/A</v>
      </c>
      <c r="U322" s="75" t="s">
        <v>52</v>
      </c>
      <c r="V322" s="76" t="e">
        <f t="shared" ca="1" si="9"/>
        <v>#N/A</v>
      </c>
    </row>
    <row r="323" spans="1:22" x14ac:dyDescent="0.2">
      <c r="A323" s="2"/>
      <c r="B323" s="108"/>
      <c r="C323" s="53" t="e">
        <f ca="1">R323*VLOOKUP(N323,INDIRECT('1.CropDatabase'!$C$3),8,0)</f>
        <v>#N/A</v>
      </c>
      <c r="D323" s="54" t="e">
        <f ca="1">IF(VLOOKUP(N323,INDIRECT('1.CropDatabase'!$C$3),9,0)="DS","DS",R323*VLOOKUP(N323,INDIRECT('1.CropDatabase'!$C$3),9,0))</f>
        <v>#N/A</v>
      </c>
      <c r="E323" s="74" t="e">
        <f ca="1">B323+VLOOKUP(N323,INDIRECT('1.CropDatabase'!$C$3),6,0)</f>
        <v>#N/A</v>
      </c>
      <c r="F323" s="3"/>
      <c r="H323" s="63" t="e">
        <f ca="1">VLOOKUP(N323,INDIRECT('1.CropDatabase'!$C$3),16,0)*R323</f>
        <v>#N/A</v>
      </c>
      <c r="I323" s="63" t="e">
        <f ca="1">VLOOKUP(N323,INDIRECT('1.CropDatabase'!$C$3),15,0)*R323</f>
        <v>#N/A</v>
      </c>
      <c r="J323" s="54" t="e">
        <f ca="1">B323+VLOOKUP(N323,INDIRECT('1.CropDatabase'!$C$3),12,0)</f>
        <v>#N/A</v>
      </c>
      <c r="K323" s="63" t="e">
        <f ca="1">B323+VLOOKUP(P323,INDIRECT('1.CropDatabase'!$C$3),12,0)+VLOOKUP(P323,INDIRECT('1.CropDatabase'!$C$3),13,0)</f>
        <v>#N/A</v>
      </c>
      <c r="L323" s="61" t="e">
        <f ca="1">VLOOKUP($N323,INDIRECT('1.CropDatabase'!$C$3),33,0)</f>
        <v>#N/A</v>
      </c>
      <c r="M323" s="33" t="e">
        <f ca="1">R323*VLOOKUP($N323,INDIRECT('1.CropDatabase'!$C$3),35,0)</f>
        <v>#N/A</v>
      </c>
      <c r="O323" s="73" t="s">
        <v>46</v>
      </c>
      <c r="Q323" s="73" t="s">
        <v>49</v>
      </c>
      <c r="S323" s="73" t="s">
        <v>47</v>
      </c>
      <c r="T323" s="74" t="e">
        <f t="shared" ca="1" si="8"/>
        <v>#N/A</v>
      </c>
      <c r="U323" s="75" t="s">
        <v>52</v>
      </c>
      <c r="V323" s="76" t="e">
        <f t="shared" ca="1" si="9"/>
        <v>#N/A</v>
      </c>
    </row>
    <row r="324" spans="1:22" x14ac:dyDescent="0.2">
      <c r="A324" s="2"/>
      <c r="B324" s="108"/>
      <c r="C324" s="53" t="e">
        <f ca="1">R324*VLOOKUP(N324,INDIRECT('1.CropDatabase'!$C$3),8,0)</f>
        <v>#N/A</v>
      </c>
      <c r="D324" s="54" t="e">
        <f ca="1">IF(VLOOKUP(N324,INDIRECT('1.CropDatabase'!$C$3),9,0)="DS","DS",R324*VLOOKUP(N324,INDIRECT('1.CropDatabase'!$C$3),9,0))</f>
        <v>#N/A</v>
      </c>
      <c r="E324" s="74" t="e">
        <f ca="1">B324+VLOOKUP(N324,INDIRECT('1.CropDatabase'!$C$3),6,0)</f>
        <v>#N/A</v>
      </c>
      <c r="F324" s="3"/>
      <c r="H324" s="63" t="e">
        <f ca="1">VLOOKUP(N324,INDIRECT('1.CropDatabase'!$C$3),16,0)*R324</f>
        <v>#N/A</v>
      </c>
      <c r="I324" s="63" t="e">
        <f ca="1">VLOOKUP(N324,INDIRECT('1.CropDatabase'!$C$3),15,0)*R324</f>
        <v>#N/A</v>
      </c>
      <c r="J324" s="54" t="e">
        <f ca="1">B324+VLOOKUP(N324,INDIRECT('1.CropDatabase'!$C$3),12,0)</f>
        <v>#N/A</v>
      </c>
      <c r="K324" s="63" t="e">
        <f ca="1">B324+VLOOKUP(P324,INDIRECT('1.CropDatabase'!$C$3),12,0)+VLOOKUP(P324,INDIRECT('1.CropDatabase'!$C$3),13,0)</f>
        <v>#N/A</v>
      </c>
      <c r="L324" s="61" t="e">
        <f ca="1">VLOOKUP($N324,INDIRECT('1.CropDatabase'!$C$3),33,0)</f>
        <v>#N/A</v>
      </c>
      <c r="M324" s="33" t="e">
        <f ca="1">R324*VLOOKUP($N324,INDIRECT('1.CropDatabase'!$C$3),35,0)</f>
        <v>#N/A</v>
      </c>
      <c r="O324" s="73" t="s">
        <v>46</v>
      </c>
      <c r="Q324" s="73" t="s">
        <v>49</v>
      </c>
      <c r="S324" s="73" t="s">
        <v>47</v>
      </c>
      <c r="T324" s="74" t="e">
        <f t="shared" ca="1" si="8"/>
        <v>#N/A</v>
      </c>
      <c r="U324" s="75" t="s">
        <v>52</v>
      </c>
      <c r="V324" s="76" t="e">
        <f t="shared" ca="1" si="9"/>
        <v>#N/A</v>
      </c>
    </row>
    <row r="325" spans="1:22" x14ac:dyDescent="0.2">
      <c r="A325" s="2"/>
      <c r="B325" s="108"/>
      <c r="C325" s="53" t="e">
        <f ca="1">R325*VLOOKUP(N325,INDIRECT('1.CropDatabase'!$C$3),8,0)</f>
        <v>#N/A</v>
      </c>
      <c r="D325" s="54" t="e">
        <f ca="1">IF(VLOOKUP(N325,INDIRECT('1.CropDatabase'!$C$3),9,0)="DS","DS",R325*VLOOKUP(N325,INDIRECT('1.CropDatabase'!$C$3),9,0))</f>
        <v>#N/A</v>
      </c>
      <c r="E325" s="74" t="e">
        <f ca="1">B325+VLOOKUP(N325,INDIRECT('1.CropDatabase'!$C$3),6,0)</f>
        <v>#N/A</v>
      </c>
      <c r="F325" s="3"/>
      <c r="H325" s="63" t="e">
        <f ca="1">VLOOKUP(N325,INDIRECT('1.CropDatabase'!$C$3),16,0)*R325</f>
        <v>#N/A</v>
      </c>
      <c r="I325" s="63" t="e">
        <f ca="1">VLOOKUP(N325,INDIRECT('1.CropDatabase'!$C$3),15,0)*R325</f>
        <v>#N/A</v>
      </c>
      <c r="J325" s="54" t="e">
        <f ca="1">B325+VLOOKUP(N325,INDIRECT('1.CropDatabase'!$C$3),12,0)</f>
        <v>#N/A</v>
      </c>
      <c r="K325" s="63" t="e">
        <f ca="1">B325+VLOOKUP(P325,INDIRECT('1.CropDatabase'!$C$3),12,0)+VLOOKUP(P325,INDIRECT('1.CropDatabase'!$C$3),13,0)</f>
        <v>#N/A</v>
      </c>
      <c r="L325" s="61" t="e">
        <f ca="1">VLOOKUP($N325,INDIRECT('1.CropDatabase'!$C$3),33,0)</f>
        <v>#N/A</v>
      </c>
      <c r="M325" s="33" t="e">
        <f ca="1">R325*VLOOKUP($N325,INDIRECT('1.CropDatabase'!$C$3),35,0)</f>
        <v>#N/A</v>
      </c>
      <c r="O325" s="73" t="s">
        <v>46</v>
      </c>
      <c r="Q325" s="73" t="s">
        <v>49</v>
      </c>
      <c r="S325" s="73" t="s">
        <v>47</v>
      </c>
      <c r="T325" s="74" t="e">
        <f t="shared" ca="1" si="8"/>
        <v>#N/A</v>
      </c>
      <c r="U325" s="75" t="s">
        <v>52</v>
      </c>
      <c r="V325" s="76" t="e">
        <f t="shared" ca="1" si="9"/>
        <v>#N/A</v>
      </c>
    </row>
    <row r="326" spans="1:22" x14ac:dyDescent="0.2">
      <c r="A326" s="2"/>
      <c r="B326" s="108"/>
      <c r="C326" s="53" t="e">
        <f ca="1">R326*VLOOKUP(N326,INDIRECT('1.CropDatabase'!$C$3),8,0)</f>
        <v>#N/A</v>
      </c>
      <c r="D326" s="54" t="e">
        <f ca="1">IF(VLOOKUP(N326,INDIRECT('1.CropDatabase'!$C$3),9,0)="DS","DS",R326*VLOOKUP(N326,INDIRECT('1.CropDatabase'!$C$3),9,0))</f>
        <v>#N/A</v>
      </c>
      <c r="E326" s="74" t="e">
        <f ca="1">B326+VLOOKUP(N326,INDIRECT('1.CropDatabase'!$C$3),6,0)</f>
        <v>#N/A</v>
      </c>
      <c r="F326" s="3"/>
      <c r="H326" s="63" t="e">
        <f ca="1">VLOOKUP(N326,INDIRECT('1.CropDatabase'!$C$3),16,0)*R326</f>
        <v>#N/A</v>
      </c>
      <c r="I326" s="63" t="e">
        <f ca="1">VLOOKUP(N326,INDIRECT('1.CropDatabase'!$C$3),15,0)*R326</f>
        <v>#N/A</v>
      </c>
      <c r="J326" s="54" t="e">
        <f ca="1">B326+VLOOKUP(N326,INDIRECT('1.CropDatabase'!$C$3),12,0)</f>
        <v>#N/A</v>
      </c>
      <c r="K326" s="63" t="e">
        <f ca="1">B326+VLOOKUP(P326,INDIRECT('1.CropDatabase'!$C$3),12,0)+VLOOKUP(P326,INDIRECT('1.CropDatabase'!$C$3),13,0)</f>
        <v>#N/A</v>
      </c>
      <c r="L326" s="61" t="e">
        <f ca="1">VLOOKUP($N326,INDIRECT('1.CropDatabase'!$C$3),33,0)</f>
        <v>#N/A</v>
      </c>
      <c r="M326" s="33" t="e">
        <f ca="1">R326*VLOOKUP($N326,INDIRECT('1.CropDatabase'!$C$3),35,0)</f>
        <v>#N/A</v>
      </c>
      <c r="O326" s="73" t="s">
        <v>46</v>
      </c>
      <c r="Q326" s="73" t="s">
        <v>49</v>
      </c>
      <c r="S326" s="73" t="s">
        <v>47</v>
      </c>
      <c r="T326" s="74" t="e">
        <f t="shared" ca="1" si="8"/>
        <v>#N/A</v>
      </c>
      <c r="U326" s="75" t="s">
        <v>52</v>
      </c>
      <c r="V326" s="76" t="e">
        <f t="shared" ca="1" si="9"/>
        <v>#N/A</v>
      </c>
    </row>
    <row r="327" spans="1:22" x14ac:dyDescent="0.2">
      <c r="A327" s="2"/>
      <c r="B327" s="108"/>
      <c r="C327" s="53" t="e">
        <f ca="1">R327*VLOOKUP(N327,INDIRECT('1.CropDatabase'!$C$3),8,0)</f>
        <v>#N/A</v>
      </c>
      <c r="D327" s="54" t="e">
        <f ca="1">IF(VLOOKUP(N327,INDIRECT('1.CropDatabase'!$C$3),9,0)="DS","DS",R327*VLOOKUP(N327,INDIRECT('1.CropDatabase'!$C$3),9,0))</f>
        <v>#N/A</v>
      </c>
      <c r="E327" s="74" t="e">
        <f ca="1">B327+VLOOKUP(N327,INDIRECT('1.CropDatabase'!$C$3),6,0)</f>
        <v>#N/A</v>
      </c>
      <c r="F327" s="3"/>
      <c r="H327" s="63" t="e">
        <f ca="1">VLOOKUP(N327,INDIRECT('1.CropDatabase'!$C$3),16,0)*R327</f>
        <v>#N/A</v>
      </c>
      <c r="I327" s="63" t="e">
        <f ca="1">VLOOKUP(N327,INDIRECT('1.CropDatabase'!$C$3),15,0)*R327</f>
        <v>#N/A</v>
      </c>
      <c r="J327" s="54" t="e">
        <f ca="1">B327+VLOOKUP(N327,INDIRECT('1.CropDatabase'!$C$3),12,0)</f>
        <v>#N/A</v>
      </c>
      <c r="K327" s="63" t="e">
        <f ca="1">B327+VLOOKUP(P327,INDIRECT('1.CropDatabase'!$C$3),12,0)+VLOOKUP(P327,INDIRECT('1.CropDatabase'!$C$3),13,0)</f>
        <v>#N/A</v>
      </c>
      <c r="L327" s="61" t="e">
        <f ca="1">VLOOKUP($N327,INDIRECT('1.CropDatabase'!$C$3),33,0)</f>
        <v>#N/A</v>
      </c>
      <c r="M327" s="33" t="e">
        <f ca="1">R327*VLOOKUP($N327,INDIRECT('1.CropDatabase'!$C$3),35,0)</f>
        <v>#N/A</v>
      </c>
      <c r="O327" s="73" t="s">
        <v>46</v>
      </c>
      <c r="Q327" s="73" t="s">
        <v>49</v>
      </c>
      <c r="S327" s="73" t="s">
        <v>47</v>
      </c>
      <c r="T327" s="74" t="e">
        <f t="shared" ref="T327:T390" ca="1" si="10">E327</f>
        <v>#N/A</v>
      </c>
      <c r="U327" s="75" t="s">
        <v>52</v>
      </c>
      <c r="V327" s="76" t="e">
        <f t="shared" ref="V327:V390" ca="1" si="11">K327</f>
        <v>#N/A</v>
      </c>
    </row>
    <row r="328" spans="1:22" x14ac:dyDescent="0.2">
      <c r="A328" s="2"/>
      <c r="B328" s="108"/>
      <c r="C328" s="53" t="e">
        <f ca="1">R328*VLOOKUP(N328,INDIRECT('1.CropDatabase'!$C$3),8,0)</f>
        <v>#N/A</v>
      </c>
      <c r="D328" s="54" t="e">
        <f ca="1">IF(VLOOKUP(N328,INDIRECT('1.CropDatabase'!$C$3),9,0)="DS","DS",R328*VLOOKUP(N328,INDIRECT('1.CropDatabase'!$C$3),9,0))</f>
        <v>#N/A</v>
      </c>
      <c r="E328" s="74" t="e">
        <f ca="1">B328+VLOOKUP(N328,INDIRECT('1.CropDatabase'!$C$3),6,0)</f>
        <v>#N/A</v>
      </c>
      <c r="F328" s="3"/>
      <c r="H328" s="63" t="e">
        <f ca="1">VLOOKUP(N328,INDIRECT('1.CropDatabase'!$C$3),16,0)*R328</f>
        <v>#N/A</v>
      </c>
      <c r="I328" s="63" t="e">
        <f ca="1">VLOOKUP(N328,INDIRECT('1.CropDatabase'!$C$3),15,0)*R328</f>
        <v>#N/A</v>
      </c>
      <c r="J328" s="54" t="e">
        <f ca="1">B328+VLOOKUP(N328,INDIRECT('1.CropDatabase'!$C$3),12,0)</f>
        <v>#N/A</v>
      </c>
      <c r="K328" s="63" t="e">
        <f ca="1">B328+VLOOKUP(P328,INDIRECT('1.CropDatabase'!$C$3),12,0)+VLOOKUP(P328,INDIRECT('1.CropDatabase'!$C$3),13,0)</f>
        <v>#N/A</v>
      </c>
      <c r="L328" s="61" t="e">
        <f ca="1">VLOOKUP($N328,INDIRECT('1.CropDatabase'!$C$3),33,0)</f>
        <v>#N/A</v>
      </c>
      <c r="M328" s="33" t="e">
        <f ca="1">R328*VLOOKUP($N328,INDIRECT('1.CropDatabase'!$C$3),35,0)</f>
        <v>#N/A</v>
      </c>
      <c r="O328" s="73" t="s">
        <v>46</v>
      </c>
      <c r="Q328" s="73" t="s">
        <v>49</v>
      </c>
      <c r="S328" s="73" t="s">
        <v>47</v>
      </c>
      <c r="T328" s="74" t="e">
        <f t="shared" ca="1" si="10"/>
        <v>#N/A</v>
      </c>
      <c r="U328" s="75" t="s">
        <v>52</v>
      </c>
      <c r="V328" s="76" t="e">
        <f t="shared" ca="1" si="11"/>
        <v>#N/A</v>
      </c>
    </row>
    <row r="329" spans="1:22" x14ac:dyDescent="0.2">
      <c r="A329" s="2"/>
      <c r="B329" s="108"/>
      <c r="C329" s="53" t="e">
        <f ca="1">R329*VLOOKUP(N329,INDIRECT('1.CropDatabase'!$C$3),8,0)</f>
        <v>#N/A</v>
      </c>
      <c r="D329" s="54" t="e">
        <f ca="1">IF(VLOOKUP(N329,INDIRECT('1.CropDatabase'!$C$3),9,0)="DS","DS",R329*VLOOKUP(N329,INDIRECT('1.CropDatabase'!$C$3),9,0))</f>
        <v>#N/A</v>
      </c>
      <c r="E329" s="74" t="e">
        <f ca="1">B329+VLOOKUP(N329,INDIRECT('1.CropDatabase'!$C$3),6,0)</f>
        <v>#N/A</v>
      </c>
      <c r="F329" s="3"/>
      <c r="H329" s="63" t="e">
        <f ca="1">VLOOKUP(N329,INDIRECT('1.CropDatabase'!$C$3),16,0)*R329</f>
        <v>#N/A</v>
      </c>
      <c r="I329" s="63" t="e">
        <f ca="1">VLOOKUP(N329,INDIRECT('1.CropDatabase'!$C$3),15,0)*R329</f>
        <v>#N/A</v>
      </c>
      <c r="J329" s="54" t="e">
        <f ca="1">B329+VLOOKUP(N329,INDIRECT('1.CropDatabase'!$C$3),12,0)</f>
        <v>#N/A</v>
      </c>
      <c r="K329" s="63" t="e">
        <f ca="1">B329+VLOOKUP(P329,INDIRECT('1.CropDatabase'!$C$3),12,0)+VLOOKUP(P329,INDIRECT('1.CropDatabase'!$C$3),13,0)</f>
        <v>#N/A</v>
      </c>
      <c r="L329" s="61" t="e">
        <f ca="1">VLOOKUP($N329,INDIRECT('1.CropDatabase'!$C$3),33,0)</f>
        <v>#N/A</v>
      </c>
      <c r="M329" s="33" t="e">
        <f ca="1">R329*VLOOKUP($N329,INDIRECT('1.CropDatabase'!$C$3),35,0)</f>
        <v>#N/A</v>
      </c>
      <c r="O329" s="73" t="s">
        <v>46</v>
      </c>
      <c r="Q329" s="73" t="s">
        <v>49</v>
      </c>
      <c r="S329" s="73" t="s">
        <v>47</v>
      </c>
      <c r="T329" s="74" t="e">
        <f t="shared" ca="1" si="10"/>
        <v>#N/A</v>
      </c>
      <c r="U329" s="75" t="s">
        <v>52</v>
      </c>
      <c r="V329" s="76" t="e">
        <f t="shared" ca="1" si="11"/>
        <v>#N/A</v>
      </c>
    </row>
    <row r="330" spans="1:22" x14ac:dyDescent="0.2">
      <c r="A330" s="2"/>
      <c r="B330" s="108"/>
      <c r="C330" s="53" t="e">
        <f ca="1">R330*VLOOKUP(N330,INDIRECT('1.CropDatabase'!$C$3),8,0)</f>
        <v>#N/A</v>
      </c>
      <c r="D330" s="54" t="e">
        <f ca="1">IF(VLOOKUP(N330,INDIRECT('1.CropDatabase'!$C$3),9,0)="DS","DS",R330*VLOOKUP(N330,INDIRECT('1.CropDatabase'!$C$3),9,0))</f>
        <v>#N/A</v>
      </c>
      <c r="E330" s="74" t="e">
        <f ca="1">B330+VLOOKUP(N330,INDIRECT('1.CropDatabase'!$C$3),6,0)</f>
        <v>#N/A</v>
      </c>
      <c r="F330" s="3"/>
      <c r="H330" s="63" t="e">
        <f ca="1">VLOOKUP(N330,INDIRECT('1.CropDatabase'!$C$3),16,0)*R330</f>
        <v>#N/A</v>
      </c>
      <c r="I330" s="63" t="e">
        <f ca="1">VLOOKUP(N330,INDIRECT('1.CropDatabase'!$C$3),15,0)*R330</f>
        <v>#N/A</v>
      </c>
      <c r="J330" s="54" t="e">
        <f ca="1">B330+VLOOKUP(N330,INDIRECT('1.CropDatabase'!$C$3),12,0)</f>
        <v>#N/A</v>
      </c>
      <c r="K330" s="63" t="e">
        <f ca="1">B330+VLOOKUP(P330,INDIRECT('1.CropDatabase'!$C$3),12,0)+VLOOKUP(P330,INDIRECT('1.CropDatabase'!$C$3),13,0)</f>
        <v>#N/A</v>
      </c>
      <c r="L330" s="61" t="e">
        <f ca="1">VLOOKUP($N330,INDIRECT('1.CropDatabase'!$C$3),33,0)</f>
        <v>#N/A</v>
      </c>
      <c r="M330" s="33" t="e">
        <f ca="1">R330*VLOOKUP($N330,INDIRECT('1.CropDatabase'!$C$3),35,0)</f>
        <v>#N/A</v>
      </c>
      <c r="O330" s="73" t="s">
        <v>46</v>
      </c>
      <c r="Q330" s="73" t="s">
        <v>49</v>
      </c>
      <c r="S330" s="73" t="s">
        <v>47</v>
      </c>
      <c r="T330" s="74" t="e">
        <f t="shared" ca="1" si="10"/>
        <v>#N/A</v>
      </c>
      <c r="U330" s="75" t="s">
        <v>52</v>
      </c>
      <c r="V330" s="76" t="e">
        <f t="shared" ca="1" si="11"/>
        <v>#N/A</v>
      </c>
    </row>
    <row r="331" spans="1:22" x14ac:dyDescent="0.2">
      <c r="A331" s="2"/>
      <c r="B331" s="108"/>
      <c r="C331" s="53" t="e">
        <f ca="1">R331*VLOOKUP(N331,INDIRECT('1.CropDatabase'!$C$3),8,0)</f>
        <v>#N/A</v>
      </c>
      <c r="D331" s="54" t="e">
        <f ca="1">IF(VLOOKUP(N331,INDIRECT('1.CropDatabase'!$C$3),9,0)="DS","DS",R331*VLOOKUP(N331,INDIRECT('1.CropDatabase'!$C$3),9,0))</f>
        <v>#N/A</v>
      </c>
      <c r="E331" s="74" t="e">
        <f ca="1">B331+VLOOKUP(N331,INDIRECT('1.CropDatabase'!$C$3),6,0)</f>
        <v>#N/A</v>
      </c>
      <c r="F331" s="3"/>
      <c r="H331" s="63" t="e">
        <f ca="1">VLOOKUP(N331,INDIRECT('1.CropDatabase'!$C$3),16,0)*R331</f>
        <v>#N/A</v>
      </c>
      <c r="I331" s="63" t="e">
        <f ca="1">VLOOKUP(N331,INDIRECT('1.CropDatabase'!$C$3),15,0)*R331</f>
        <v>#N/A</v>
      </c>
      <c r="J331" s="54" t="e">
        <f ca="1">B331+VLOOKUP(N331,INDIRECT('1.CropDatabase'!$C$3),12,0)</f>
        <v>#N/A</v>
      </c>
      <c r="K331" s="63" t="e">
        <f ca="1">B331+VLOOKUP(P331,INDIRECT('1.CropDatabase'!$C$3),12,0)+VLOOKUP(P331,INDIRECT('1.CropDatabase'!$C$3),13,0)</f>
        <v>#N/A</v>
      </c>
      <c r="L331" s="61" t="e">
        <f ca="1">VLOOKUP($N331,INDIRECT('1.CropDatabase'!$C$3),33,0)</f>
        <v>#N/A</v>
      </c>
      <c r="M331" s="33" t="e">
        <f ca="1">R331*VLOOKUP($N331,INDIRECT('1.CropDatabase'!$C$3),35,0)</f>
        <v>#N/A</v>
      </c>
      <c r="O331" s="73" t="s">
        <v>46</v>
      </c>
      <c r="Q331" s="73" t="s">
        <v>49</v>
      </c>
      <c r="S331" s="73" t="s">
        <v>47</v>
      </c>
      <c r="T331" s="74" t="e">
        <f t="shared" ca="1" si="10"/>
        <v>#N/A</v>
      </c>
      <c r="U331" s="75" t="s">
        <v>52</v>
      </c>
      <c r="V331" s="76" t="e">
        <f t="shared" ca="1" si="11"/>
        <v>#N/A</v>
      </c>
    </row>
    <row r="332" spans="1:22" x14ac:dyDescent="0.2">
      <c r="A332" s="2"/>
      <c r="B332" s="108"/>
      <c r="C332" s="53" t="e">
        <f ca="1">R332*VLOOKUP(N332,INDIRECT('1.CropDatabase'!$C$3),8,0)</f>
        <v>#N/A</v>
      </c>
      <c r="D332" s="54" t="e">
        <f ca="1">IF(VLOOKUP(N332,INDIRECT('1.CropDatabase'!$C$3),9,0)="DS","DS",R332*VLOOKUP(N332,INDIRECT('1.CropDatabase'!$C$3),9,0))</f>
        <v>#N/A</v>
      </c>
      <c r="E332" s="74" t="e">
        <f ca="1">B332+VLOOKUP(N332,INDIRECT('1.CropDatabase'!$C$3),6,0)</f>
        <v>#N/A</v>
      </c>
      <c r="F332" s="3"/>
      <c r="H332" s="63" t="e">
        <f ca="1">VLOOKUP(N332,INDIRECT('1.CropDatabase'!$C$3),16,0)*R332</f>
        <v>#N/A</v>
      </c>
      <c r="I332" s="63" t="e">
        <f ca="1">VLOOKUP(N332,INDIRECT('1.CropDatabase'!$C$3),15,0)*R332</f>
        <v>#N/A</v>
      </c>
      <c r="J332" s="54" t="e">
        <f ca="1">B332+VLOOKUP(N332,INDIRECT('1.CropDatabase'!$C$3),12,0)</f>
        <v>#N/A</v>
      </c>
      <c r="K332" s="63" t="e">
        <f ca="1">B332+VLOOKUP(P332,INDIRECT('1.CropDatabase'!$C$3),12,0)+VLOOKUP(P332,INDIRECT('1.CropDatabase'!$C$3),13,0)</f>
        <v>#N/A</v>
      </c>
      <c r="L332" s="61" t="e">
        <f ca="1">VLOOKUP($N332,INDIRECT('1.CropDatabase'!$C$3),33,0)</f>
        <v>#N/A</v>
      </c>
      <c r="M332" s="33" t="e">
        <f ca="1">R332*VLOOKUP($N332,INDIRECT('1.CropDatabase'!$C$3),35,0)</f>
        <v>#N/A</v>
      </c>
      <c r="O332" s="73" t="s">
        <v>46</v>
      </c>
      <c r="Q332" s="73" t="s">
        <v>49</v>
      </c>
      <c r="S332" s="73" t="s">
        <v>47</v>
      </c>
      <c r="T332" s="74" t="e">
        <f t="shared" ca="1" si="10"/>
        <v>#N/A</v>
      </c>
      <c r="U332" s="75" t="s">
        <v>52</v>
      </c>
      <c r="V332" s="76" t="e">
        <f t="shared" ca="1" si="11"/>
        <v>#N/A</v>
      </c>
    </row>
    <row r="333" spans="1:22" x14ac:dyDescent="0.2">
      <c r="A333" s="2"/>
      <c r="B333" s="108"/>
      <c r="C333" s="53" t="e">
        <f ca="1">R333*VLOOKUP(N333,INDIRECT('1.CropDatabase'!$C$3),8,0)</f>
        <v>#N/A</v>
      </c>
      <c r="D333" s="54" t="e">
        <f ca="1">IF(VLOOKUP(N333,INDIRECT('1.CropDatabase'!$C$3),9,0)="DS","DS",R333*VLOOKUP(N333,INDIRECT('1.CropDatabase'!$C$3),9,0))</f>
        <v>#N/A</v>
      </c>
      <c r="E333" s="74" t="e">
        <f ca="1">B333+VLOOKUP(N333,INDIRECT('1.CropDatabase'!$C$3),6,0)</f>
        <v>#N/A</v>
      </c>
      <c r="F333" s="3"/>
      <c r="H333" s="63" t="e">
        <f ca="1">VLOOKUP(N333,INDIRECT('1.CropDatabase'!$C$3),16,0)*R333</f>
        <v>#N/A</v>
      </c>
      <c r="I333" s="63" t="e">
        <f ca="1">VLOOKUP(N333,INDIRECT('1.CropDatabase'!$C$3),15,0)*R333</f>
        <v>#N/A</v>
      </c>
      <c r="J333" s="54" t="e">
        <f ca="1">B333+VLOOKUP(N333,INDIRECT('1.CropDatabase'!$C$3),12,0)</f>
        <v>#N/A</v>
      </c>
      <c r="K333" s="63" t="e">
        <f ca="1">B333+VLOOKUP(P333,INDIRECT('1.CropDatabase'!$C$3),12,0)+VLOOKUP(P333,INDIRECT('1.CropDatabase'!$C$3),13,0)</f>
        <v>#N/A</v>
      </c>
      <c r="L333" s="61" t="e">
        <f ca="1">VLOOKUP($N333,INDIRECT('1.CropDatabase'!$C$3),33,0)</f>
        <v>#N/A</v>
      </c>
      <c r="M333" s="33" t="e">
        <f ca="1">R333*VLOOKUP($N333,INDIRECT('1.CropDatabase'!$C$3),35,0)</f>
        <v>#N/A</v>
      </c>
      <c r="O333" s="73" t="s">
        <v>46</v>
      </c>
      <c r="Q333" s="73" t="s">
        <v>49</v>
      </c>
      <c r="S333" s="73" t="s">
        <v>47</v>
      </c>
      <c r="T333" s="74" t="e">
        <f t="shared" ca="1" si="10"/>
        <v>#N/A</v>
      </c>
      <c r="U333" s="75" t="s">
        <v>52</v>
      </c>
      <c r="V333" s="76" t="e">
        <f t="shared" ca="1" si="11"/>
        <v>#N/A</v>
      </c>
    </row>
    <row r="334" spans="1:22" x14ac:dyDescent="0.2">
      <c r="A334" s="2"/>
      <c r="B334" s="108"/>
      <c r="C334" s="53" t="e">
        <f ca="1">R334*VLOOKUP(N334,INDIRECT('1.CropDatabase'!$C$3),8,0)</f>
        <v>#N/A</v>
      </c>
      <c r="D334" s="54" t="e">
        <f ca="1">IF(VLOOKUP(N334,INDIRECT('1.CropDatabase'!$C$3),9,0)="DS","DS",R334*VLOOKUP(N334,INDIRECT('1.CropDatabase'!$C$3),9,0))</f>
        <v>#N/A</v>
      </c>
      <c r="E334" s="74" t="e">
        <f ca="1">B334+VLOOKUP(N334,INDIRECT('1.CropDatabase'!$C$3),6,0)</f>
        <v>#N/A</v>
      </c>
      <c r="F334" s="3"/>
      <c r="H334" s="63" t="e">
        <f ca="1">VLOOKUP(N334,INDIRECT('1.CropDatabase'!$C$3),16,0)*R334</f>
        <v>#N/A</v>
      </c>
      <c r="I334" s="63" t="e">
        <f ca="1">VLOOKUP(N334,INDIRECT('1.CropDatabase'!$C$3),15,0)*R334</f>
        <v>#N/A</v>
      </c>
      <c r="J334" s="54" t="e">
        <f ca="1">B334+VLOOKUP(N334,INDIRECT('1.CropDatabase'!$C$3),12,0)</f>
        <v>#N/A</v>
      </c>
      <c r="K334" s="63" t="e">
        <f ca="1">B334+VLOOKUP(P334,INDIRECT('1.CropDatabase'!$C$3),12,0)+VLOOKUP(P334,INDIRECT('1.CropDatabase'!$C$3),13,0)</f>
        <v>#N/A</v>
      </c>
      <c r="L334" s="61" t="e">
        <f ca="1">VLOOKUP($N334,INDIRECT('1.CropDatabase'!$C$3),33,0)</f>
        <v>#N/A</v>
      </c>
      <c r="M334" s="33" t="e">
        <f ca="1">R334*VLOOKUP($N334,INDIRECT('1.CropDatabase'!$C$3),35,0)</f>
        <v>#N/A</v>
      </c>
      <c r="O334" s="73" t="s">
        <v>46</v>
      </c>
      <c r="Q334" s="73" t="s">
        <v>49</v>
      </c>
      <c r="S334" s="73" t="s">
        <v>47</v>
      </c>
      <c r="T334" s="74" t="e">
        <f t="shared" ca="1" si="10"/>
        <v>#N/A</v>
      </c>
      <c r="U334" s="75" t="s">
        <v>52</v>
      </c>
      <c r="V334" s="76" t="e">
        <f t="shared" ca="1" si="11"/>
        <v>#N/A</v>
      </c>
    </row>
    <row r="335" spans="1:22" x14ac:dyDescent="0.2">
      <c r="A335" s="2"/>
      <c r="B335" s="108"/>
      <c r="C335" s="53" t="e">
        <f ca="1">R335*VLOOKUP(N335,INDIRECT('1.CropDatabase'!$C$3),8,0)</f>
        <v>#N/A</v>
      </c>
      <c r="D335" s="54" t="e">
        <f ca="1">IF(VLOOKUP(N335,INDIRECT('1.CropDatabase'!$C$3),9,0)="DS","DS",R335*VLOOKUP(N335,INDIRECT('1.CropDatabase'!$C$3),9,0))</f>
        <v>#N/A</v>
      </c>
      <c r="E335" s="74" t="e">
        <f ca="1">B335+VLOOKUP(N335,INDIRECT('1.CropDatabase'!$C$3),6,0)</f>
        <v>#N/A</v>
      </c>
      <c r="F335" s="3"/>
      <c r="H335" s="63" t="e">
        <f ca="1">VLOOKUP(N335,INDIRECT('1.CropDatabase'!$C$3),16,0)*R335</f>
        <v>#N/A</v>
      </c>
      <c r="I335" s="63" t="e">
        <f ca="1">VLOOKUP(N335,INDIRECT('1.CropDatabase'!$C$3),15,0)*R335</f>
        <v>#N/A</v>
      </c>
      <c r="J335" s="54" t="e">
        <f ca="1">B335+VLOOKUP(N335,INDIRECT('1.CropDatabase'!$C$3),12,0)</f>
        <v>#N/A</v>
      </c>
      <c r="K335" s="63" t="e">
        <f ca="1">B335+VLOOKUP(P335,INDIRECT('1.CropDatabase'!$C$3),12,0)+VLOOKUP(P335,INDIRECT('1.CropDatabase'!$C$3),13,0)</f>
        <v>#N/A</v>
      </c>
      <c r="L335" s="61" t="e">
        <f ca="1">VLOOKUP($N335,INDIRECT('1.CropDatabase'!$C$3),33,0)</f>
        <v>#N/A</v>
      </c>
      <c r="M335" s="33" t="e">
        <f ca="1">R335*VLOOKUP($N335,INDIRECT('1.CropDatabase'!$C$3),35,0)</f>
        <v>#N/A</v>
      </c>
      <c r="O335" s="73" t="s">
        <v>46</v>
      </c>
      <c r="Q335" s="73" t="s">
        <v>49</v>
      </c>
      <c r="S335" s="73" t="s">
        <v>47</v>
      </c>
      <c r="T335" s="74" t="e">
        <f t="shared" ca="1" si="10"/>
        <v>#N/A</v>
      </c>
      <c r="U335" s="75" t="s">
        <v>52</v>
      </c>
      <c r="V335" s="76" t="e">
        <f t="shared" ca="1" si="11"/>
        <v>#N/A</v>
      </c>
    </row>
    <row r="336" spans="1:22" x14ac:dyDescent="0.2">
      <c r="A336" s="2"/>
      <c r="B336" s="108"/>
      <c r="C336" s="53" t="e">
        <f ca="1">R336*VLOOKUP(N336,INDIRECT('1.CropDatabase'!$C$3),8,0)</f>
        <v>#N/A</v>
      </c>
      <c r="D336" s="54" t="e">
        <f ca="1">IF(VLOOKUP(N336,INDIRECT('1.CropDatabase'!$C$3),9,0)="DS","DS",R336*VLOOKUP(N336,INDIRECT('1.CropDatabase'!$C$3),9,0))</f>
        <v>#N/A</v>
      </c>
      <c r="E336" s="74" t="e">
        <f ca="1">B336+VLOOKUP(N336,INDIRECT('1.CropDatabase'!$C$3),6,0)</f>
        <v>#N/A</v>
      </c>
      <c r="F336" s="3"/>
      <c r="H336" s="63" t="e">
        <f ca="1">VLOOKUP(N336,INDIRECT('1.CropDatabase'!$C$3),16,0)*R336</f>
        <v>#N/A</v>
      </c>
      <c r="I336" s="63" t="e">
        <f ca="1">VLOOKUP(N336,INDIRECT('1.CropDatabase'!$C$3),15,0)*R336</f>
        <v>#N/A</v>
      </c>
      <c r="J336" s="54" t="e">
        <f ca="1">B336+VLOOKUP(N336,INDIRECT('1.CropDatabase'!$C$3),12,0)</f>
        <v>#N/A</v>
      </c>
      <c r="K336" s="63" t="e">
        <f ca="1">B336+VLOOKUP(P336,INDIRECT('1.CropDatabase'!$C$3),12,0)+VLOOKUP(P336,INDIRECT('1.CropDatabase'!$C$3),13,0)</f>
        <v>#N/A</v>
      </c>
      <c r="L336" s="61" t="e">
        <f ca="1">VLOOKUP($N336,INDIRECT('1.CropDatabase'!$C$3),33,0)</f>
        <v>#N/A</v>
      </c>
      <c r="M336" s="33" t="e">
        <f ca="1">R336*VLOOKUP($N336,INDIRECT('1.CropDatabase'!$C$3),35,0)</f>
        <v>#N/A</v>
      </c>
      <c r="O336" s="73" t="s">
        <v>46</v>
      </c>
      <c r="Q336" s="73" t="s">
        <v>49</v>
      </c>
      <c r="S336" s="73" t="s">
        <v>47</v>
      </c>
      <c r="T336" s="74" t="e">
        <f t="shared" ca="1" si="10"/>
        <v>#N/A</v>
      </c>
      <c r="U336" s="75" t="s">
        <v>52</v>
      </c>
      <c r="V336" s="76" t="e">
        <f t="shared" ca="1" si="11"/>
        <v>#N/A</v>
      </c>
    </row>
    <row r="337" spans="1:22" x14ac:dyDescent="0.2">
      <c r="A337" s="2"/>
      <c r="B337" s="108"/>
      <c r="C337" s="53" t="e">
        <f ca="1">R337*VLOOKUP(N337,INDIRECT('1.CropDatabase'!$C$3),8,0)</f>
        <v>#N/A</v>
      </c>
      <c r="D337" s="54" t="e">
        <f ca="1">IF(VLOOKUP(N337,INDIRECT('1.CropDatabase'!$C$3),9,0)="DS","DS",R337*VLOOKUP(N337,INDIRECT('1.CropDatabase'!$C$3),9,0))</f>
        <v>#N/A</v>
      </c>
      <c r="E337" s="74" t="e">
        <f ca="1">B337+VLOOKUP(N337,INDIRECT('1.CropDatabase'!$C$3),6,0)</f>
        <v>#N/A</v>
      </c>
      <c r="F337" s="3"/>
      <c r="H337" s="63" t="e">
        <f ca="1">VLOOKUP(N337,INDIRECT('1.CropDatabase'!$C$3),16,0)*R337</f>
        <v>#N/A</v>
      </c>
      <c r="I337" s="63" t="e">
        <f ca="1">VLOOKUP(N337,INDIRECT('1.CropDatabase'!$C$3),15,0)*R337</f>
        <v>#N/A</v>
      </c>
      <c r="J337" s="54" t="e">
        <f ca="1">B337+VLOOKUP(N337,INDIRECT('1.CropDatabase'!$C$3),12,0)</f>
        <v>#N/A</v>
      </c>
      <c r="K337" s="63" t="e">
        <f ca="1">B337+VLOOKUP(P337,INDIRECT('1.CropDatabase'!$C$3),12,0)+VLOOKUP(P337,INDIRECT('1.CropDatabase'!$C$3),13,0)</f>
        <v>#N/A</v>
      </c>
      <c r="L337" s="61" t="e">
        <f ca="1">VLOOKUP($N337,INDIRECT('1.CropDatabase'!$C$3),33,0)</f>
        <v>#N/A</v>
      </c>
      <c r="M337" s="33" t="e">
        <f ca="1">R337*VLOOKUP($N337,INDIRECT('1.CropDatabase'!$C$3),35,0)</f>
        <v>#N/A</v>
      </c>
      <c r="O337" s="73" t="s">
        <v>46</v>
      </c>
      <c r="Q337" s="73" t="s">
        <v>49</v>
      </c>
      <c r="S337" s="73" t="s">
        <v>47</v>
      </c>
      <c r="T337" s="74" t="e">
        <f t="shared" ca="1" si="10"/>
        <v>#N/A</v>
      </c>
      <c r="U337" s="75" t="s">
        <v>52</v>
      </c>
      <c r="V337" s="76" t="e">
        <f t="shared" ca="1" si="11"/>
        <v>#N/A</v>
      </c>
    </row>
    <row r="338" spans="1:22" x14ac:dyDescent="0.2">
      <c r="A338" s="2"/>
      <c r="B338" s="108"/>
      <c r="C338" s="53" t="e">
        <f ca="1">R338*VLOOKUP(N338,INDIRECT('1.CropDatabase'!$C$3),8,0)</f>
        <v>#N/A</v>
      </c>
      <c r="D338" s="54" t="e">
        <f ca="1">IF(VLOOKUP(N338,INDIRECT('1.CropDatabase'!$C$3),9,0)="DS","DS",R338*VLOOKUP(N338,INDIRECT('1.CropDatabase'!$C$3),9,0))</f>
        <v>#N/A</v>
      </c>
      <c r="E338" s="74" t="e">
        <f ca="1">B338+VLOOKUP(N338,INDIRECT('1.CropDatabase'!$C$3),6,0)</f>
        <v>#N/A</v>
      </c>
      <c r="F338" s="3"/>
      <c r="H338" s="63" t="e">
        <f ca="1">VLOOKUP(N338,INDIRECT('1.CropDatabase'!$C$3),16,0)*R338</f>
        <v>#N/A</v>
      </c>
      <c r="I338" s="63" t="e">
        <f ca="1">VLOOKUP(N338,INDIRECT('1.CropDatabase'!$C$3),15,0)*R338</f>
        <v>#N/A</v>
      </c>
      <c r="J338" s="54" t="e">
        <f ca="1">B338+VLOOKUP(N338,INDIRECT('1.CropDatabase'!$C$3),12,0)</f>
        <v>#N/A</v>
      </c>
      <c r="K338" s="63" t="e">
        <f ca="1">B338+VLOOKUP(P338,INDIRECT('1.CropDatabase'!$C$3),12,0)+VLOOKUP(P338,INDIRECT('1.CropDatabase'!$C$3),13,0)</f>
        <v>#N/A</v>
      </c>
      <c r="L338" s="61" t="e">
        <f ca="1">VLOOKUP($N338,INDIRECT('1.CropDatabase'!$C$3),33,0)</f>
        <v>#N/A</v>
      </c>
      <c r="M338" s="33" t="e">
        <f ca="1">R338*VLOOKUP($N338,INDIRECT('1.CropDatabase'!$C$3),35,0)</f>
        <v>#N/A</v>
      </c>
      <c r="O338" s="73" t="s">
        <v>46</v>
      </c>
      <c r="Q338" s="73" t="s">
        <v>49</v>
      </c>
      <c r="S338" s="73" t="s">
        <v>47</v>
      </c>
      <c r="T338" s="74" t="e">
        <f t="shared" ca="1" si="10"/>
        <v>#N/A</v>
      </c>
      <c r="U338" s="75" t="s">
        <v>52</v>
      </c>
      <c r="V338" s="76" t="e">
        <f t="shared" ca="1" si="11"/>
        <v>#N/A</v>
      </c>
    </row>
    <row r="339" spans="1:22" x14ac:dyDescent="0.2">
      <c r="A339" s="2"/>
      <c r="B339" s="108"/>
      <c r="C339" s="53" t="e">
        <f ca="1">R339*VLOOKUP(N339,INDIRECT('1.CropDatabase'!$C$3),8,0)</f>
        <v>#N/A</v>
      </c>
      <c r="D339" s="54" t="e">
        <f ca="1">IF(VLOOKUP(N339,INDIRECT('1.CropDatabase'!$C$3),9,0)="DS","DS",R339*VLOOKUP(N339,INDIRECT('1.CropDatabase'!$C$3),9,0))</f>
        <v>#N/A</v>
      </c>
      <c r="E339" s="74" t="e">
        <f ca="1">B339+VLOOKUP(N339,INDIRECT('1.CropDatabase'!$C$3),6,0)</f>
        <v>#N/A</v>
      </c>
      <c r="F339" s="3"/>
      <c r="H339" s="63" t="e">
        <f ca="1">VLOOKUP(N339,INDIRECT('1.CropDatabase'!$C$3),16,0)*R339</f>
        <v>#N/A</v>
      </c>
      <c r="I339" s="63" t="e">
        <f ca="1">VLOOKUP(N339,INDIRECT('1.CropDatabase'!$C$3),15,0)*R339</f>
        <v>#N/A</v>
      </c>
      <c r="J339" s="54" t="e">
        <f ca="1">B339+VLOOKUP(N339,INDIRECT('1.CropDatabase'!$C$3),12,0)</f>
        <v>#N/A</v>
      </c>
      <c r="K339" s="63" t="e">
        <f ca="1">B339+VLOOKUP(P339,INDIRECT('1.CropDatabase'!$C$3),12,0)+VLOOKUP(P339,INDIRECT('1.CropDatabase'!$C$3),13,0)</f>
        <v>#N/A</v>
      </c>
      <c r="L339" s="61" t="e">
        <f ca="1">VLOOKUP($N339,INDIRECT('1.CropDatabase'!$C$3),33,0)</f>
        <v>#N/A</v>
      </c>
      <c r="M339" s="33" t="e">
        <f ca="1">R339*VLOOKUP($N339,INDIRECT('1.CropDatabase'!$C$3),35,0)</f>
        <v>#N/A</v>
      </c>
      <c r="O339" s="73" t="s">
        <v>46</v>
      </c>
      <c r="Q339" s="73" t="s">
        <v>49</v>
      </c>
      <c r="S339" s="73" t="s">
        <v>47</v>
      </c>
      <c r="T339" s="74" t="e">
        <f t="shared" ca="1" si="10"/>
        <v>#N/A</v>
      </c>
      <c r="U339" s="75" t="s">
        <v>52</v>
      </c>
      <c r="V339" s="76" t="e">
        <f t="shared" ca="1" si="11"/>
        <v>#N/A</v>
      </c>
    </row>
    <row r="340" spans="1:22" x14ac:dyDescent="0.2">
      <c r="A340" s="2"/>
      <c r="B340" s="108"/>
      <c r="C340" s="53" t="e">
        <f ca="1">R340*VLOOKUP(N340,INDIRECT('1.CropDatabase'!$C$3),8,0)</f>
        <v>#N/A</v>
      </c>
      <c r="D340" s="54" t="e">
        <f ca="1">IF(VLOOKUP(N340,INDIRECT('1.CropDatabase'!$C$3),9,0)="DS","DS",R340*VLOOKUP(N340,INDIRECT('1.CropDatabase'!$C$3),9,0))</f>
        <v>#N/A</v>
      </c>
      <c r="E340" s="74" t="e">
        <f ca="1">B340+VLOOKUP(N340,INDIRECT('1.CropDatabase'!$C$3),6,0)</f>
        <v>#N/A</v>
      </c>
      <c r="F340" s="3"/>
      <c r="H340" s="63" t="e">
        <f ca="1">VLOOKUP(N340,INDIRECT('1.CropDatabase'!$C$3),16,0)*R340</f>
        <v>#N/A</v>
      </c>
      <c r="I340" s="63" t="e">
        <f ca="1">VLOOKUP(N340,INDIRECT('1.CropDatabase'!$C$3),15,0)*R340</f>
        <v>#N/A</v>
      </c>
      <c r="J340" s="54" t="e">
        <f ca="1">B340+VLOOKUP(N340,INDIRECT('1.CropDatabase'!$C$3),12,0)</f>
        <v>#N/A</v>
      </c>
      <c r="K340" s="63" t="e">
        <f ca="1">B340+VLOOKUP(P340,INDIRECT('1.CropDatabase'!$C$3),12,0)+VLOOKUP(P340,INDIRECT('1.CropDatabase'!$C$3),13,0)</f>
        <v>#N/A</v>
      </c>
      <c r="L340" s="61" t="e">
        <f ca="1">VLOOKUP($N340,INDIRECT('1.CropDatabase'!$C$3),33,0)</f>
        <v>#N/A</v>
      </c>
      <c r="M340" s="33" t="e">
        <f ca="1">R340*VLOOKUP($N340,INDIRECT('1.CropDatabase'!$C$3),35,0)</f>
        <v>#N/A</v>
      </c>
      <c r="O340" s="73" t="s">
        <v>46</v>
      </c>
      <c r="Q340" s="73" t="s">
        <v>49</v>
      </c>
      <c r="S340" s="73" t="s">
        <v>47</v>
      </c>
      <c r="T340" s="74" t="e">
        <f t="shared" ca="1" si="10"/>
        <v>#N/A</v>
      </c>
      <c r="U340" s="75" t="s">
        <v>52</v>
      </c>
      <c r="V340" s="76" t="e">
        <f t="shared" ca="1" si="11"/>
        <v>#N/A</v>
      </c>
    </row>
    <row r="341" spans="1:22" x14ac:dyDescent="0.2">
      <c r="A341" s="2"/>
      <c r="B341" s="108"/>
      <c r="C341" s="53" t="e">
        <f ca="1">R341*VLOOKUP(N341,INDIRECT('1.CropDatabase'!$C$3),8,0)</f>
        <v>#N/A</v>
      </c>
      <c r="D341" s="54" t="e">
        <f ca="1">IF(VLOOKUP(N341,INDIRECT('1.CropDatabase'!$C$3),9,0)="DS","DS",R341*VLOOKUP(N341,INDIRECT('1.CropDatabase'!$C$3),9,0))</f>
        <v>#N/A</v>
      </c>
      <c r="E341" s="74" t="e">
        <f ca="1">B341+VLOOKUP(N341,INDIRECT('1.CropDatabase'!$C$3),6,0)</f>
        <v>#N/A</v>
      </c>
      <c r="F341" s="3"/>
      <c r="H341" s="63" t="e">
        <f ca="1">VLOOKUP(N341,INDIRECT('1.CropDatabase'!$C$3),16,0)*R341</f>
        <v>#N/A</v>
      </c>
      <c r="I341" s="63" t="e">
        <f ca="1">VLOOKUP(N341,INDIRECT('1.CropDatabase'!$C$3),15,0)*R341</f>
        <v>#N/A</v>
      </c>
      <c r="J341" s="54" t="e">
        <f ca="1">B341+VLOOKUP(N341,INDIRECT('1.CropDatabase'!$C$3),12,0)</f>
        <v>#N/A</v>
      </c>
      <c r="K341" s="63" t="e">
        <f ca="1">B341+VLOOKUP(P341,INDIRECT('1.CropDatabase'!$C$3),12,0)+VLOOKUP(P341,INDIRECT('1.CropDatabase'!$C$3),13,0)</f>
        <v>#N/A</v>
      </c>
      <c r="L341" s="61" t="e">
        <f ca="1">VLOOKUP($N341,INDIRECT('1.CropDatabase'!$C$3),33,0)</f>
        <v>#N/A</v>
      </c>
      <c r="M341" s="33" t="e">
        <f ca="1">R341*VLOOKUP($N341,INDIRECT('1.CropDatabase'!$C$3),35,0)</f>
        <v>#N/A</v>
      </c>
      <c r="O341" s="73" t="s">
        <v>46</v>
      </c>
      <c r="Q341" s="73" t="s">
        <v>49</v>
      </c>
      <c r="S341" s="73" t="s">
        <v>47</v>
      </c>
      <c r="T341" s="74" t="e">
        <f t="shared" ca="1" si="10"/>
        <v>#N/A</v>
      </c>
      <c r="U341" s="75" t="s">
        <v>52</v>
      </c>
      <c r="V341" s="76" t="e">
        <f t="shared" ca="1" si="11"/>
        <v>#N/A</v>
      </c>
    </row>
    <row r="342" spans="1:22" x14ac:dyDescent="0.2">
      <c r="A342" s="2"/>
      <c r="B342" s="108"/>
      <c r="C342" s="53" t="e">
        <f ca="1">R342*VLOOKUP(N342,INDIRECT('1.CropDatabase'!$C$3),8,0)</f>
        <v>#N/A</v>
      </c>
      <c r="D342" s="54" t="e">
        <f ca="1">IF(VLOOKUP(N342,INDIRECT('1.CropDatabase'!$C$3),9,0)="DS","DS",R342*VLOOKUP(N342,INDIRECT('1.CropDatabase'!$C$3),9,0))</f>
        <v>#N/A</v>
      </c>
      <c r="E342" s="74" t="e">
        <f ca="1">B342+VLOOKUP(N342,INDIRECT('1.CropDatabase'!$C$3),6,0)</f>
        <v>#N/A</v>
      </c>
      <c r="F342" s="3"/>
      <c r="H342" s="63" t="e">
        <f ca="1">VLOOKUP(N342,INDIRECT('1.CropDatabase'!$C$3),16,0)*R342</f>
        <v>#N/A</v>
      </c>
      <c r="I342" s="63" t="e">
        <f ca="1">VLOOKUP(N342,INDIRECT('1.CropDatabase'!$C$3),15,0)*R342</f>
        <v>#N/A</v>
      </c>
      <c r="J342" s="54" t="e">
        <f ca="1">B342+VLOOKUP(N342,INDIRECT('1.CropDatabase'!$C$3),12,0)</f>
        <v>#N/A</v>
      </c>
      <c r="K342" s="63" t="e">
        <f ca="1">B342+VLOOKUP(P342,INDIRECT('1.CropDatabase'!$C$3),12,0)+VLOOKUP(P342,INDIRECT('1.CropDatabase'!$C$3),13,0)</f>
        <v>#N/A</v>
      </c>
      <c r="L342" s="61" t="e">
        <f ca="1">VLOOKUP($N342,INDIRECT('1.CropDatabase'!$C$3),33,0)</f>
        <v>#N/A</v>
      </c>
      <c r="M342" s="33" t="e">
        <f ca="1">R342*VLOOKUP($N342,INDIRECT('1.CropDatabase'!$C$3),35,0)</f>
        <v>#N/A</v>
      </c>
      <c r="O342" s="73" t="s">
        <v>46</v>
      </c>
      <c r="Q342" s="73" t="s">
        <v>49</v>
      </c>
      <c r="S342" s="73" t="s">
        <v>47</v>
      </c>
      <c r="T342" s="74" t="e">
        <f t="shared" ca="1" si="10"/>
        <v>#N/A</v>
      </c>
      <c r="U342" s="75" t="s">
        <v>52</v>
      </c>
      <c r="V342" s="76" t="e">
        <f t="shared" ca="1" si="11"/>
        <v>#N/A</v>
      </c>
    </row>
    <row r="343" spans="1:22" x14ac:dyDescent="0.2">
      <c r="A343" s="2"/>
      <c r="B343" s="108"/>
      <c r="C343" s="53" t="e">
        <f ca="1">R343*VLOOKUP(N343,INDIRECT('1.CropDatabase'!$C$3),8,0)</f>
        <v>#N/A</v>
      </c>
      <c r="D343" s="54" t="e">
        <f ca="1">IF(VLOOKUP(N343,INDIRECT('1.CropDatabase'!$C$3),9,0)="DS","DS",R343*VLOOKUP(N343,INDIRECT('1.CropDatabase'!$C$3),9,0))</f>
        <v>#N/A</v>
      </c>
      <c r="E343" s="74" t="e">
        <f ca="1">B343+VLOOKUP(N343,INDIRECT('1.CropDatabase'!$C$3),6,0)</f>
        <v>#N/A</v>
      </c>
      <c r="F343" s="3"/>
      <c r="H343" s="63" t="e">
        <f ca="1">VLOOKUP(N343,INDIRECT('1.CropDatabase'!$C$3),16,0)*R343</f>
        <v>#N/A</v>
      </c>
      <c r="I343" s="63" t="e">
        <f ca="1">VLOOKUP(N343,INDIRECT('1.CropDatabase'!$C$3),15,0)*R343</f>
        <v>#N/A</v>
      </c>
      <c r="J343" s="54" t="e">
        <f ca="1">B343+VLOOKUP(N343,INDIRECT('1.CropDatabase'!$C$3),12,0)</f>
        <v>#N/A</v>
      </c>
      <c r="K343" s="63" t="e">
        <f ca="1">B343+VLOOKUP(P343,INDIRECT('1.CropDatabase'!$C$3),12,0)+VLOOKUP(P343,INDIRECT('1.CropDatabase'!$C$3),13,0)</f>
        <v>#N/A</v>
      </c>
      <c r="L343" s="61" t="e">
        <f ca="1">VLOOKUP($N343,INDIRECT('1.CropDatabase'!$C$3),33,0)</f>
        <v>#N/A</v>
      </c>
      <c r="M343" s="33" t="e">
        <f ca="1">R343*VLOOKUP($N343,INDIRECT('1.CropDatabase'!$C$3),35,0)</f>
        <v>#N/A</v>
      </c>
      <c r="O343" s="73" t="s">
        <v>46</v>
      </c>
      <c r="Q343" s="73" t="s">
        <v>49</v>
      </c>
      <c r="S343" s="73" t="s">
        <v>47</v>
      </c>
      <c r="T343" s="74" t="e">
        <f t="shared" ca="1" si="10"/>
        <v>#N/A</v>
      </c>
      <c r="U343" s="75" t="s">
        <v>52</v>
      </c>
      <c r="V343" s="76" t="e">
        <f t="shared" ca="1" si="11"/>
        <v>#N/A</v>
      </c>
    </row>
    <row r="344" spans="1:22" x14ac:dyDescent="0.2">
      <c r="A344" s="2"/>
      <c r="B344" s="108"/>
      <c r="C344" s="53" t="e">
        <f ca="1">R344*VLOOKUP(N344,INDIRECT('1.CropDatabase'!$C$3),8,0)</f>
        <v>#N/A</v>
      </c>
      <c r="D344" s="54" t="e">
        <f ca="1">IF(VLOOKUP(N344,INDIRECT('1.CropDatabase'!$C$3),9,0)="DS","DS",R344*VLOOKUP(N344,INDIRECT('1.CropDatabase'!$C$3),9,0))</f>
        <v>#N/A</v>
      </c>
      <c r="E344" s="74" t="e">
        <f ca="1">B344+VLOOKUP(N344,INDIRECT('1.CropDatabase'!$C$3),6,0)</f>
        <v>#N/A</v>
      </c>
      <c r="F344" s="3"/>
      <c r="H344" s="63" t="e">
        <f ca="1">VLOOKUP(N344,INDIRECT('1.CropDatabase'!$C$3),16,0)*R344</f>
        <v>#N/A</v>
      </c>
      <c r="I344" s="63" t="e">
        <f ca="1">VLOOKUP(N344,INDIRECT('1.CropDatabase'!$C$3),15,0)*R344</f>
        <v>#N/A</v>
      </c>
      <c r="J344" s="54" t="e">
        <f ca="1">B344+VLOOKUP(N344,INDIRECT('1.CropDatabase'!$C$3),12,0)</f>
        <v>#N/A</v>
      </c>
      <c r="K344" s="63" t="e">
        <f ca="1">B344+VLOOKUP(P344,INDIRECT('1.CropDatabase'!$C$3),12,0)+VLOOKUP(P344,INDIRECT('1.CropDatabase'!$C$3),13,0)</f>
        <v>#N/A</v>
      </c>
      <c r="L344" s="61" t="e">
        <f ca="1">VLOOKUP($N344,INDIRECT('1.CropDatabase'!$C$3),33,0)</f>
        <v>#N/A</v>
      </c>
      <c r="M344" s="33" t="e">
        <f ca="1">R344*VLOOKUP($N344,INDIRECT('1.CropDatabase'!$C$3),35,0)</f>
        <v>#N/A</v>
      </c>
      <c r="O344" s="73" t="s">
        <v>46</v>
      </c>
      <c r="Q344" s="73" t="s">
        <v>49</v>
      </c>
      <c r="S344" s="73" t="s">
        <v>47</v>
      </c>
      <c r="T344" s="74" t="e">
        <f t="shared" ca="1" si="10"/>
        <v>#N/A</v>
      </c>
      <c r="U344" s="75" t="s">
        <v>52</v>
      </c>
      <c r="V344" s="76" t="e">
        <f t="shared" ca="1" si="11"/>
        <v>#N/A</v>
      </c>
    </row>
    <row r="345" spans="1:22" x14ac:dyDescent="0.2">
      <c r="A345" s="2"/>
      <c r="B345" s="108"/>
      <c r="C345" s="53" t="e">
        <f ca="1">R345*VLOOKUP(N345,INDIRECT('1.CropDatabase'!$C$3),8,0)</f>
        <v>#N/A</v>
      </c>
      <c r="D345" s="54" t="e">
        <f ca="1">IF(VLOOKUP(N345,INDIRECT('1.CropDatabase'!$C$3),9,0)="DS","DS",R345*VLOOKUP(N345,INDIRECT('1.CropDatabase'!$C$3),9,0))</f>
        <v>#N/A</v>
      </c>
      <c r="E345" s="74" t="e">
        <f ca="1">B345+VLOOKUP(N345,INDIRECT('1.CropDatabase'!$C$3),6,0)</f>
        <v>#N/A</v>
      </c>
      <c r="F345" s="3"/>
      <c r="H345" s="63" t="e">
        <f ca="1">VLOOKUP(N345,INDIRECT('1.CropDatabase'!$C$3),16,0)*R345</f>
        <v>#N/A</v>
      </c>
      <c r="I345" s="63" t="e">
        <f ca="1">VLOOKUP(N345,INDIRECT('1.CropDatabase'!$C$3),15,0)*R345</f>
        <v>#N/A</v>
      </c>
      <c r="J345" s="54" t="e">
        <f ca="1">B345+VLOOKUP(N345,INDIRECT('1.CropDatabase'!$C$3),12,0)</f>
        <v>#N/A</v>
      </c>
      <c r="K345" s="63" t="e">
        <f ca="1">B345+VLOOKUP(P345,INDIRECT('1.CropDatabase'!$C$3),12,0)+VLOOKUP(P345,INDIRECT('1.CropDatabase'!$C$3),13,0)</f>
        <v>#N/A</v>
      </c>
      <c r="L345" s="61" t="e">
        <f ca="1">VLOOKUP($N345,INDIRECT('1.CropDatabase'!$C$3),33,0)</f>
        <v>#N/A</v>
      </c>
      <c r="M345" s="33" t="e">
        <f ca="1">R345*VLOOKUP($N345,INDIRECT('1.CropDatabase'!$C$3),35,0)</f>
        <v>#N/A</v>
      </c>
      <c r="O345" s="73" t="s">
        <v>46</v>
      </c>
      <c r="Q345" s="73" t="s">
        <v>49</v>
      </c>
      <c r="S345" s="73" t="s">
        <v>47</v>
      </c>
      <c r="T345" s="74" t="e">
        <f t="shared" ca="1" si="10"/>
        <v>#N/A</v>
      </c>
      <c r="U345" s="75" t="s">
        <v>52</v>
      </c>
      <c r="V345" s="76" t="e">
        <f t="shared" ca="1" si="11"/>
        <v>#N/A</v>
      </c>
    </row>
    <row r="346" spans="1:22" x14ac:dyDescent="0.2">
      <c r="A346" s="2"/>
      <c r="B346" s="108"/>
      <c r="C346" s="53" t="e">
        <f ca="1">R346*VLOOKUP(N346,INDIRECT('1.CropDatabase'!$C$3),8,0)</f>
        <v>#N/A</v>
      </c>
      <c r="D346" s="54" t="e">
        <f ca="1">IF(VLOOKUP(N346,INDIRECT('1.CropDatabase'!$C$3),9,0)="DS","DS",R346*VLOOKUP(N346,INDIRECT('1.CropDatabase'!$C$3),9,0))</f>
        <v>#N/A</v>
      </c>
      <c r="E346" s="74" t="e">
        <f ca="1">B346+VLOOKUP(N346,INDIRECT('1.CropDatabase'!$C$3),6,0)</f>
        <v>#N/A</v>
      </c>
      <c r="F346" s="3"/>
      <c r="H346" s="63" t="e">
        <f ca="1">VLOOKUP(N346,INDIRECT('1.CropDatabase'!$C$3),16,0)*R346</f>
        <v>#N/A</v>
      </c>
      <c r="I346" s="63" t="e">
        <f ca="1">VLOOKUP(N346,INDIRECT('1.CropDatabase'!$C$3),15,0)*R346</f>
        <v>#N/A</v>
      </c>
      <c r="J346" s="54" t="e">
        <f ca="1">B346+VLOOKUP(N346,INDIRECT('1.CropDatabase'!$C$3),12,0)</f>
        <v>#N/A</v>
      </c>
      <c r="K346" s="63" t="e">
        <f ca="1">B346+VLOOKUP(P346,INDIRECT('1.CropDatabase'!$C$3),12,0)+VLOOKUP(P346,INDIRECT('1.CropDatabase'!$C$3),13,0)</f>
        <v>#N/A</v>
      </c>
      <c r="L346" s="61" t="e">
        <f ca="1">VLOOKUP($N346,INDIRECT('1.CropDatabase'!$C$3),33,0)</f>
        <v>#N/A</v>
      </c>
      <c r="M346" s="33" t="e">
        <f ca="1">R346*VLOOKUP($N346,INDIRECT('1.CropDatabase'!$C$3),35,0)</f>
        <v>#N/A</v>
      </c>
      <c r="O346" s="73" t="s">
        <v>46</v>
      </c>
      <c r="Q346" s="73" t="s">
        <v>49</v>
      </c>
      <c r="S346" s="73" t="s">
        <v>47</v>
      </c>
      <c r="T346" s="74" t="e">
        <f t="shared" ca="1" si="10"/>
        <v>#N/A</v>
      </c>
      <c r="U346" s="75" t="s">
        <v>52</v>
      </c>
      <c r="V346" s="76" t="e">
        <f t="shared" ca="1" si="11"/>
        <v>#N/A</v>
      </c>
    </row>
    <row r="347" spans="1:22" x14ac:dyDescent="0.2">
      <c r="A347" s="2"/>
      <c r="B347" s="108"/>
      <c r="C347" s="53" t="e">
        <f ca="1">R347*VLOOKUP(N347,INDIRECT('1.CropDatabase'!$C$3),8,0)</f>
        <v>#N/A</v>
      </c>
      <c r="D347" s="54" t="e">
        <f ca="1">IF(VLOOKUP(N347,INDIRECT('1.CropDatabase'!$C$3),9,0)="DS","DS",R347*VLOOKUP(N347,INDIRECT('1.CropDatabase'!$C$3),9,0))</f>
        <v>#N/A</v>
      </c>
      <c r="E347" s="74" t="e">
        <f ca="1">B347+VLOOKUP(N347,INDIRECT('1.CropDatabase'!$C$3),6,0)</f>
        <v>#N/A</v>
      </c>
      <c r="F347" s="3"/>
      <c r="H347" s="63" t="e">
        <f ca="1">VLOOKUP(N347,INDIRECT('1.CropDatabase'!$C$3),16,0)*R347</f>
        <v>#N/A</v>
      </c>
      <c r="I347" s="63" t="e">
        <f ca="1">VLOOKUP(N347,INDIRECT('1.CropDatabase'!$C$3),15,0)*R347</f>
        <v>#N/A</v>
      </c>
      <c r="J347" s="54" t="e">
        <f ca="1">B347+VLOOKUP(N347,INDIRECT('1.CropDatabase'!$C$3),12,0)</f>
        <v>#N/A</v>
      </c>
      <c r="K347" s="63" t="e">
        <f ca="1">B347+VLOOKUP(P347,INDIRECT('1.CropDatabase'!$C$3),12,0)+VLOOKUP(P347,INDIRECT('1.CropDatabase'!$C$3),13,0)</f>
        <v>#N/A</v>
      </c>
      <c r="L347" s="61" t="e">
        <f ca="1">VLOOKUP($N347,INDIRECT('1.CropDatabase'!$C$3),33,0)</f>
        <v>#N/A</v>
      </c>
      <c r="M347" s="33" t="e">
        <f ca="1">R347*VLOOKUP($N347,INDIRECT('1.CropDatabase'!$C$3),35,0)</f>
        <v>#N/A</v>
      </c>
      <c r="O347" s="73" t="s">
        <v>46</v>
      </c>
      <c r="Q347" s="73" t="s">
        <v>49</v>
      </c>
      <c r="S347" s="73" t="s">
        <v>47</v>
      </c>
      <c r="T347" s="74" t="e">
        <f t="shared" ca="1" si="10"/>
        <v>#N/A</v>
      </c>
      <c r="U347" s="75" t="s">
        <v>52</v>
      </c>
      <c r="V347" s="76" t="e">
        <f t="shared" ca="1" si="11"/>
        <v>#N/A</v>
      </c>
    </row>
    <row r="348" spans="1:22" x14ac:dyDescent="0.2">
      <c r="A348" s="2"/>
      <c r="B348" s="108"/>
      <c r="C348" s="53" t="e">
        <f ca="1">R348*VLOOKUP(N348,INDIRECT('1.CropDatabase'!$C$3),8,0)</f>
        <v>#N/A</v>
      </c>
      <c r="D348" s="54" t="e">
        <f ca="1">IF(VLOOKUP(N348,INDIRECT('1.CropDatabase'!$C$3),9,0)="DS","DS",R348*VLOOKUP(N348,INDIRECT('1.CropDatabase'!$C$3),9,0))</f>
        <v>#N/A</v>
      </c>
      <c r="E348" s="74" t="e">
        <f ca="1">B348+VLOOKUP(N348,INDIRECT('1.CropDatabase'!$C$3),6,0)</f>
        <v>#N/A</v>
      </c>
      <c r="F348" s="3"/>
      <c r="H348" s="63" t="e">
        <f ca="1">VLOOKUP(N348,INDIRECT('1.CropDatabase'!$C$3),16,0)*R348</f>
        <v>#N/A</v>
      </c>
      <c r="I348" s="63" t="e">
        <f ca="1">VLOOKUP(N348,INDIRECT('1.CropDatabase'!$C$3),15,0)*R348</f>
        <v>#N/A</v>
      </c>
      <c r="J348" s="54" t="e">
        <f ca="1">B348+VLOOKUP(N348,INDIRECT('1.CropDatabase'!$C$3),12,0)</f>
        <v>#N/A</v>
      </c>
      <c r="K348" s="63" t="e">
        <f ca="1">B348+VLOOKUP(P348,INDIRECT('1.CropDatabase'!$C$3),12,0)+VLOOKUP(P348,INDIRECT('1.CropDatabase'!$C$3),13,0)</f>
        <v>#N/A</v>
      </c>
      <c r="L348" s="61" t="e">
        <f ca="1">VLOOKUP($N348,INDIRECT('1.CropDatabase'!$C$3),33,0)</f>
        <v>#N/A</v>
      </c>
      <c r="M348" s="33" t="e">
        <f ca="1">R348*VLOOKUP($N348,INDIRECT('1.CropDatabase'!$C$3),35,0)</f>
        <v>#N/A</v>
      </c>
      <c r="O348" s="73" t="s">
        <v>46</v>
      </c>
      <c r="Q348" s="73" t="s">
        <v>49</v>
      </c>
      <c r="S348" s="73" t="s">
        <v>47</v>
      </c>
      <c r="T348" s="74" t="e">
        <f t="shared" ca="1" si="10"/>
        <v>#N/A</v>
      </c>
      <c r="U348" s="75" t="s">
        <v>52</v>
      </c>
      <c r="V348" s="76" t="e">
        <f t="shared" ca="1" si="11"/>
        <v>#N/A</v>
      </c>
    </row>
    <row r="349" spans="1:22" x14ac:dyDescent="0.2">
      <c r="A349" s="2"/>
      <c r="B349" s="108"/>
      <c r="C349" s="53" t="e">
        <f ca="1">R349*VLOOKUP(N349,INDIRECT('1.CropDatabase'!$C$3),8,0)</f>
        <v>#N/A</v>
      </c>
      <c r="D349" s="54" t="e">
        <f ca="1">IF(VLOOKUP(N349,INDIRECT('1.CropDatabase'!$C$3),9,0)="DS","DS",R349*VLOOKUP(N349,INDIRECT('1.CropDatabase'!$C$3),9,0))</f>
        <v>#N/A</v>
      </c>
      <c r="E349" s="74" t="e">
        <f ca="1">B349+VLOOKUP(N349,INDIRECT('1.CropDatabase'!$C$3),6,0)</f>
        <v>#N/A</v>
      </c>
      <c r="F349" s="3"/>
      <c r="H349" s="63" t="e">
        <f ca="1">VLOOKUP(N349,INDIRECT('1.CropDatabase'!$C$3),16,0)*R349</f>
        <v>#N/A</v>
      </c>
      <c r="I349" s="63" t="e">
        <f ca="1">VLOOKUP(N349,INDIRECT('1.CropDatabase'!$C$3),15,0)*R349</f>
        <v>#N/A</v>
      </c>
      <c r="J349" s="54" t="e">
        <f ca="1">B349+VLOOKUP(N349,INDIRECT('1.CropDatabase'!$C$3),12,0)</f>
        <v>#N/A</v>
      </c>
      <c r="K349" s="63" t="e">
        <f ca="1">B349+VLOOKUP(P349,INDIRECT('1.CropDatabase'!$C$3),12,0)+VLOOKUP(P349,INDIRECT('1.CropDatabase'!$C$3),13,0)</f>
        <v>#N/A</v>
      </c>
      <c r="L349" s="61" t="e">
        <f ca="1">VLOOKUP($N349,INDIRECT('1.CropDatabase'!$C$3),33,0)</f>
        <v>#N/A</v>
      </c>
      <c r="M349" s="33" t="e">
        <f ca="1">R349*VLOOKUP($N349,INDIRECT('1.CropDatabase'!$C$3),35,0)</f>
        <v>#N/A</v>
      </c>
      <c r="O349" s="73" t="s">
        <v>46</v>
      </c>
      <c r="Q349" s="73" t="s">
        <v>49</v>
      </c>
      <c r="S349" s="73" t="s">
        <v>47</v>
      </c>
      <c r="T349" s="74" t="e">
        <f t="shared" ca="1" si="10"/>
        <v>#N/A</v>
      </c>
      <c r="U349" s="75" t="s">
        <v>52</v>
      </c>
      <c r="V349" s="76" t="e">
        <f t="shared" ca="1" si="11"/>
        <v>#N/A</v>
      </c>
    </row>
    <row r="350" spans="1:22" x14ac:dyDescent="0.2">
      <c r="A350" s="2"/>
      <c r="B350" s="108"/>
      <c r="C350" s="53" t="e">
        <f ca="1">R350*VLOOKUP(N350,INDIRECT('1.CropDatabase'!$C$3),8,0)</f>
        <v>#N/A</v>
      </c>
      <c r="D350" s="54" t="e">
        <f ca="1">IF(VLOOKUP(N350,INDIRECT('1.CropDatabase'!$C$3),9,0)="DS","DS",R350*VLOOKUP(N350,INDIRECT('1.CropDatabase'!$C$3),9,0))</f>
        <v>#N/A</v>
      </c>
      <c r="E350" s="74" t="e">
        <f ca="1">B350+VLOOKUP(N350,INDIRECT('1.CropDatabase'!$C$3),6,0)</f>
        <v>#N/A</v>
      </c>
      <c r="F350" s="3"/>
      <c r="H350" s="63" t="e">
        <f ca="1">VLOOKUP(N350,INDIRECT('1.CropDatabase'!$C$3),16,0)*R350</f>
        <v>#N/A</v>
      </c>
      <c r="I350" s="63" t="e">
        <f ca="1">VLOOKUP(N350,INDIRECT('1.CropDatabase'!$C$3),15,0)*R350</f>
        <v>#N/A</v>
      </c>
      <c r="J350" s="54" t="e">
        <f ca="1">B350+VLOOKUP(N350,INDIRECT('1.CropDatabase'!$C$3),12,0)</f>
        <v>#N/A</v>
      </c>
      <c r="K350" s="63" t="e">
        <f ca="1">B350+VLOOKUP(P350,INDIRECT('1.CropDatabase'!$C$3),12,0)+VLOOKUP(P350,INDIRECT('1.CropDatabase'!$C$3),13,0)</f>
        <v>#N/A</v>
      </c>
      <c r="L350" s="61" t="e">
        <f ca="1">VLOOKUP($N350,INDIRECT('1.CropDatabase'!$C$3),33,0)</f>
        <v>#N/A</v>
      </c>
      <c r="M350" s="33" t="e">
        <f ca="1">R350*VLOOKUP($N350,INDIRECT('1.CropDatabase'!$C$3),35,0)</f>
        <v>#N/A</v>
      </c>
      <c r="O350" s="73" t="s">
        <v>46</v>
      </c>
      <c r="Q350" s="73" t="s">
        <v>49</v>
      </c>
      <c r="S350" s="73" t="s">
        <v>47</v>
      </c>
      <c r="T350" s="74" t="e">
        <f t="shared" ca="1" si="10"/>
        <v>#N/A</v>
      </c>
      <c r="U350" s="75" t="s">
        <v>52</v>
      </c>
      <c r="V350" s="76" t="e">
        <f t="shared" ca="1" si="11"/>
        <v>#N/A</v>
      </c>
    </row>
    <row r="351" spans="1:22" x14ac:dyDescent="0.2">
      <c r="A351" s="2"/>
      <c r="B351" s="108"/>
      <c r="C351" s="53" t="e">
        <f ca="1">R351*VLOOKUP(N351,INDIRECT('1.CropDatabase'!$C$3),8,0)</f>
        <v>#N/A</v>
      </c>
      <c r="D351" s="54" t="e">
        <f ca="1">IF(VLOOKUP(N351,INDIRECT('1.CropDatabase'!$C$3),9,0)="DS","DS",R351*VLOOKUP(N351,INDIRECT('1.CropDatabase'!$C$3),9,0))</f>
        <v>#N/A</v>
      </c>
      <c r="E351" s="74" t="e">
        <f ca="1">B351+VLOOKUP(N351,INDIRECT('1.CropDatabase'!$C$3),6,0)</f>
        <v>#N/A</v>
      </c>
      <c r="F351" s="3"/>
      <c r="H351" s="63" t="e">
        <f ca="1">VLOOKUP(N351,INDIRECT('1.CropDatabase'!$C$3),16,0)*R351</f>
        <v>#N/A</v>
      </c>
      <c r="I351" s="63" t="e">
        <f ca="1">VLOOKUP(N351,INDIRECT('1.CropDatabase'!$C$3),15,0)*R351</f>
        <v>#N/A</v>
      </c>
      <c r="J351" s="54" t="e">
        <f ca="1">B351+VLOOKUP(N351,INDIRECT('1.CropDatabase'!$C$3),12,0)</f>
        <v>#N/A</v>
      </c>
      <c r="K351" s="63" t="e">
        <f ca="1">B351+VLOOKUP(P351,INDIRECT('1.CropDatabase'!$C$3),12,0)+VLOOKUP(P351,INDIRECT('1.CropDatabase'!$C$3),13,0)</f>
        <v>#N/A</v>
      </c>
      <c r="L351" s="61" t="e">
        <f ca="1">VLOOKUP($N351,INDIRECT('1.CropDatabase'!$C$3),33,0)</f>
        <v>#N/A</v>
      </c>
      <c r="M351" s="33" t="e">
        <f ca="1">R351*VLOOKUP($N351,INDIRECT('1.CropDatabase'!$C$3),35,0)</f>
        <v>#N/A</v>
      </c>
      <c r="O351" s="73" t="s">
        <v>46</v>
      </c>
      <c r="Q351" s="73" t="s">
        <v>49</v>
      </c>
      <c r="S351" s="73" t="s">
        <v>47</v>
      </c>
      <c r="T351" s="74" t="e">
        <f t="shared" ca="1" si="10"/>
        <v>#N/A</v>
      </c>
      <c r="U351" s="75" t="s">
        <v>52</v>
      </c>
      <c r="V351" s="76" t="e">
        <f t="shared" ca="1" si="11"/>
        <v>#N/A</v>
      </c>
    </row>
    <row r="352" spans="1:22" x14ac:dyDescent="0.2">
      <c r="A352" s="2"/>
      <c r="B352" s="108"/>
      <c r="C352" s="53" t="e">
        <f ca="1">R352*VLOOKUP(N352,INDIRECT('1.CropDatabase'!$C$3),8,0)</f>
        <v>#N/A</v>
      </c>
      <c r="D352" s="54" t="e">
        <f ca="1">IF(VLOOKUP(N352,INDIRECT('1.CropDatabase'!$C$3),9,0)="DS","DS",R352*VLOOKUP(N352,INDIRECT('1.CropDatabase'!$C$3),9,0))</f>
        <v>#N/A</v>
      </c>
      <c r="E352" s="74" t="e">
        <f ca="1">B352+VLOOKUP(N352,INDIRECT('1.CropDatabase'!$C$3),6,0)</f>
        <v>#N/A</v>
      </c>
      <c r="F352" s="3"/>
      <c r="H352" s="63" t="e">
        <f ca="1">VLOOKUP(N352,INDIRECT('1.CropDatabase'!$C$3),16,0)*R352</f>
        <v>#N/A</v>
      </c>
      <c r="I352" s="63" t="e">
        <f ca="1">VLOOKUP(N352,INDIRECT('1.CropDatabase'!$C$3),15,0)*R352</f>
        <v>#N/A</v>
      </c>
      <c r="J352" s="54" t="e">
        <f ca="1">B352+VLOOKUP(N352,INDIRECT('1.CropDatabase'!$C$3),12,0)</f>
        <v>#N/A</v>
      </c>
      <c r="K352" s="63" t="e">
        <f ca="1">B352+VLOOKUP(P352,INDIRECT('1.CropDatabase'!$C$3),12,0)+VLOOKUP(P352,INDIRECT('1.CropDatabase'!$C$3),13,0)</f>
        <v>#N/A</v>
      </c>
      <c r="L352" s="61" t="e">
        <f ca="1">VLOOKUP($N352,INDIRECT('1.CropDatabase'!$C$3),33,0)</f>
        <v>#N/A</v>
      </c>
      <c r="M352" s="33" t="e">
        <f ca="1">R352*VLOOKUP($N352,INDIRECT('1.CropDatabase'!$C$3),35,0)</f>
        <v>#N/A</v>
      </c>
      <c r="O352" s="73" t="s">
        <v>46</v>
      </c>
      <c r="Q352" s="73" t="s">
        <v>49</v>
      </c>
      <c r="S352" s="73" t="s">
        <v>47</v>
      </c>
      <c r="T352" s="74" t="e">
        <f t="shared" ca="1" si="10"/>
        <v>#N/A</v>
      </c>
      <c r="U352" s="75" t="s">
        <v>52</v>
      </c>
      <c r="V352" s="76" t="e">
        <f t="shared" ca="1" si="11"/>
        <v>#N/A</v>
      </c>
    </row>
    <row r="353" spans="1:22" x14ac:dyDescent="0.2">
      <c r="A353" s="2"/>
      <c r="B353" s="108"/>
      <c r="C353" s="53" t="e">
        <f ca="1">R353*VLOOKUP(N353,INDIRECT('1.CropDatabase'!$C$3),8,0)</f>
        <v>#N/A</v>
      </c>
      <c r="D353" s="54" t="e">
        <f ca="1">IF(VLOOKUP(N353,INDIRECT('1.CropDatabase'!$C$3),9,0)="DS","DS",R353*VLOOKUP(N353,INDIRECT('1.CropDatabase'!$C$3),9,0))</f>
        <v>#N/A</v>
      </c>
      <c r="E353" s="74" t="e">
        <f ca="1">B353+VLOOKUP(N353,INDIRECT('1.CropDatabase'!$C$3),6,0)</f>
        <v>#N/A</v>
      </c>
      <c r="F353" s="3"/>
      <c r="H353" s="63" t="e">
        <f ca="1">VLOOKUP(N353,INDIRECT('1.CropDatabase'!$C$3),16,0)*R353</f>
        <v>#N/A</v>
      </c>
      <c r="I353" s="63" t="e">
        <f ca="1">VLOOKUP(N353,INDIRECT('1.CropDatabase'!$C$3),15,0)*R353</f>
        <v>#N/A</v>
      </c>
      <c r="J353" s="54" t="e">
        <f ca="1">B353+VLOOKUP(N353,INDIRECT('1.CropDatabase'!$C$3),12,0)</f>
        <v>#N/A</v>
      </c>
      <c r="K353" s="63" t="e">
        <f ca="1">B353+VLOOKUP(P353,INDIRECT('1.CropDatabase'!$C$3),12,0)+VLOOKUP(P353,INDIRECT('1.CropDatabase'!$C$3),13,0)</f>
        <v>#N/A</v>
      </c>
      <c r="L353" s="61" t="e">
        <f ca="1">VLOOKUP($N353,INDIRECT('1.CropDatabase'!$C$3),33,0)</f>
        <v>#N/A</v>
      </c>
      <c r="M353" s="33" t="e">
        <f ca="1">R353*VLOOKUP($N353,INDIRECT('1.CropDatabase'!$C$3),35,0)</f>
        <v>#N/A</v>
      </c>
      <c r="O353" s="73" t="s">
        <v>46</v>
      </c>
      <c r="Q353" s="73" t="s">
        <v>49</v>
      </c>
      <c r="S353" s="73" t="s">
        <v>47</v>
      </c>
      <c r="T353" s="74" t="e">
        <f t="shared" ca="1" si="10"/>
        <v>#N/A</v>
      </c>
      <c r="U353" s="75" t="s">
        <v>52</v>
      </c>
      <c r="V353" s="76" t="e">
        <f t="shared" ca="1" si="11"/>
        <v>#N/A</v>
      </c>
    </row>
    <row r="354" spans="1:22" x14ac:dyDescent="0.2">
      <c r="A354" s="2"/>
      <c r="B354" s="108"/>
      <c r="C354" s="53" t="e">
        <f ca="1">R354*VLOOKUP(N354,INDIRECT('1.CropDatabase'!$C$3),8,0)</f>
        <v>#N/A</v>
      </c>
      <c r="D354" s="54" t="e">
        <f ca="1">IF(VLOOKUP(N354,INDIRECT('1.CropDatabase'!$C$3),9,0)="DS","DS",R354*VLOOKUP(N354,INDIRECT('1.CropDatabase'!$C$3),9,0))</f>
        <v>#N/A</v>
      </c>
      <c r="E354" s="74" t="e">
        <f ca="1">B354+VLOOKUP(N354,INDIRECT('1.CropDatabase'!$C$3),6,0)</f>
        <v>#N/A</v>
      </c>
      <c r="F354" s="3"/>
      <c r="H354" s="63" t="e">
        <f ca="1">VLOOKUP(N354,INDIRECT('1.CropDatabase'!$C$3),16,0)*R354</f>
        <v>#N/A</v>
      </c>
      <c r="I354" s="63" t="e">
        <f ca="1">VLOOKUP(N354,INDIRECT('1.CropDatabase'!$C$3),15,0)*R354</f>
        <v>#N/A</v>
      </c>
      <c r="J354" s="54" t="e">
        <f ca="1">B354+VLOOKUP(N354,INDIRECT('1.CropDatabase'!$C$3),12,0)</f>
        <v>#N/A</v>
      </c>
      <c r="K354" s="63" t="e">
        <f ca="1">B354+VLOOKUP(P354,INDIRECT('1.CropDatabase'!$C$3),12,0)+VLOOKUP(P354,INDIRECT('1.CropDatabase'!$C$3),13,0)</f>
        <v>#N/A</v>
      </c>
      <c r="L354" s="61" t="e">
        <f ca="1">VLOOKUP($N354,INDIRECT('1.CropDatabase'!$C$3),33,0)</f>
        <v>#N/A</v>
      </c>
      <c r="M354" s="33" t="e">
        <f ca="1">R354*VLOOKUP($N354,INDIRECT('1.CropDatabase'!$C$3),35,0)</f>
        <v>#N/A</v>
      </c>
      <c r="O354" s="73" t="s">
        <v>46</v>
      </c>
      <c r="Q354" s="73" t="s">
        <v>49</v>
      </c>
      <c r="S354" s="73" t="s">
        <v>47</v>
      </c>
      <c r="T354" s="74" t="e">
        <f t="shared" ca="1" si="10"/>
        <v>#N/A</v>
      </c>
      <c r="U354" s="75" t="s">
        <v>52</v>
      </c>
      <c r="V354" s="76" t="e">
        <f t="shared" ca="1" si="11"/>
        <v>#N/A</v>
      </c>
    </row>
    <row r="355" spans="1:22" x14ac:dyDescent="0.2">
      <c r="A355" s="2"/>
      <c r="B355" s="108"/>
      <c r="C355" s="53" t="e">
        <f ca="1">R355*VLOOKUP(N355,INDIRECT('1.CropDatabase'!$C$3),8,0)</f>
        <v>#N/A</v>
      </c>
      <c r="D355" s="54" t="e">
        <f ca="1">IF(VLOOKUP(N355,INDIRECT('1.CropDatabase'!$C$3),9,0)="DS","DS",R355*VLOOKUP(N355,INDIRECT('1.CropDatabase'!$C$3),9,0))</f>
        <v>#N/A</v>
      </c>
      <c r="E355" s="74" t="e">
        <f ca="1">B355+VLOOKUP(N355,INDIRECT('1.CropDatabase'!$C$3),6,0)</f>
        <v>#N/A</v>
      </c>
      <c r="F355" s="3"/>
      <c r="H355" s="63" t="e">
        <f ca="1">VLOOKUP(N355,INDIRECT('1.CropDatabase'!$C$3),16,0)*R355</f>
        <v>#N/A</v>
      </c>
      <c r="I355" s="63" t="e">
        <f ca="1">VLOOKUP(N355,INDIRECT('1.CropDatabase'!$C$3),15,0)*R355</f>
        <v>#N/A</v>
      </c>
      <c r="J355" s="54" t="e">
        <f ca="1">B355+VLOOKUP(N355,INDIRECT('1.CropDatabase'!$C$3),12,0)</f>
        <v>#N/A</v>
      </c>
      <c r="K355" s="63" t="e">
        <f ca="1">B355+VLOOKUP(P355,INDIRECT('1.CropDatabase'!$C$3),12,0)+VLOOKUP(P355,INDIRECT('1.CropDatabase'!$C$3),13,0)</f>
        <v>#N/A</v>
      </c>
      <c r="L355" s="61" t="e">
        <f ca="1">VLOOKUP($N355,INDIRECT('1.CropDatabase'!$C$3),33,0)</f>
        <v>#N/A</v>
      </c>
      <c r="M355" s="33" t="e">
        <f ca="1">R355*VLOOKUP($N355,INDIRECT('1.CropDatabase'!$C$3),35,0)</f>
        <v>#N/A</v>
      </c>
      <c r="O355" s="73" t="s">
        <v>46</v>
      </c>
      <c r="Q355" s="73" t="s">
        <v>49</v>
      </c>
      <c r="S355" s="73" t="s">
        <v>47</v>
      </c>
      <c r="T355" s="74" t="e">
        <f t="shared" ca="1" si="10"/>
        <v>#N/A</v>
      </c>
      <c r="U355" s="75" t="s">
        <v>52</v>
      </c>
      <c r="V355" s="76" t="e">
        <f t="shared" ca="1" si="11"/>
        <v>#N/A</v>
      </c>
    </row>
    <row r="356" spans="1:22" x14ac:dyDescent="0.2">
      <c r="A356" s="2"/>
      <c r="B356" s="108"/>
      <c r="C356" s="53" t="e">
        <f ca="1">R356*VLOOKUP(N356,INDIRECT('1.CropDatabase'!$C$3),8,0)</f>
        <v>#N/A</v>
      </c>
      <c r="D356" s="54" t="e">
        <f ca="1">IF(VLOOKUP(N356,INDIRECT('1.CropDatabase'!$C$3),9,0)="DS","DS",R356*VLOOKUP(N356,INDIRECT('1.CropDatabase'!$C$3),9,0))</f>
        <v>#N/A</v>
      </c>
      <c r="E356" s="74" t="e">
        <f ca="1">B356+VLOOKUP(N356,INDIRECT('1.CropDatabase'!$C$3),6,0)</f>
        <v>#N/A</v>
      </c>
      <c r="F356" s="3"/>
      <c r="H356" s="63" t="e">
        <f ca="1">VLOOKUP(N356,INDIRECT('1.CropDatabase'!$C$3),16,0)*R356</f>
        <v>#N/A</v>
      </c>
      <c r="I356" s="63" t="e">
        <f ca="1">VLOOKUP(N356,INDIRECT('1.CropDatabase'!$C$3),15,0)*R356</f>
        <v>#N/A</v>
      </c>
      <c r="J356" s="54" t="e">
        <f ca="1">B356+VLOOKUP(N356,INDIRECT('1.CropDatabase'!$C$3),12,0)</f>
        <v>#N/A</v>
      </c>
      <c r="K356" s="63" t="e">
        <f ca="1">B356+VLOOKUP(P356,INDIRECT('1.CropDatabase'!$C$3),12,0)+VLOOKUP(P356,INDIRECT('1.CropDatabase'!$C$3),13,0)</f>
        <v>#N/A</v>
      </c>
      <c r="L356" s="61" t="e">
        <f ca="1">VLOOKUP($N356,INDIRECT('1.CropDatabase'!$C$3),33,0)</f>
        <v>#N/A</v>
      </c>
      <c r="M356" s="33" t="e">
        <f ca="1">R356*VLOOKUP($N356,INDIRECT('1.CropDatabase'!$C$3),35,0)</f>
        <v>#N/A</v>
      </c>
      <c r="O356" s="73" t="s">
        <v>46</v>
      </c>
      <c r="Q356" s="73" t="s">
        <v>49</v>
      </c>
      <c r="S356" s="73" t="s">
        <v>47</v>
      </c>
      <c r="T356" s="74" t="e">
        <f t="shared" ca="1" si="10"/>
        <v>#N/A</v>
      </c>
      <c r="U356" s="75" t="s">
        <v>52</v>
      </c>
      <c r="V356" s="76" t="e">
        <f t="shared" ca="1" si="11"/>
        <v>#N/A</v>
      </c>
    </row>
    <row r="357" spans="1:22" x14ac:dyDescent="0.2">
      <c r="A357" s="2"/>
      <c r="B357" s="108"/>
      <c r="C357" s="53" t="e">
        <f ca="1">R357*VLOOKUP(N357,INDIRECT('1.CropDatabase'!$C$3),8,0)</f>
        <v>#N/A</v>
      </c>
      <c r="D357" s="54" t="e">
        <f ca="1">IF(VLOOKUP(N357,INDIRECT('1.CropDatabase'!$C$3),9,0)="DS","DS",R357*VLOOKUP(N357,INDIRECT('1.CropDatabase'!$C$3),9,0))</f>
        <v>#N/A</v>
      </c>
      <c r="E357" s="74" t="e">
        <f ca="1">B357+VLOOKUP(N357,INDIRECT('1.CropDatabase'!$C$3),6,0)</f>
        <v>#N/A</v>
      </c>
      <c r="F357" s="3"/>
      <c r="H357" s="63" t="e">
        <f ca="1">VLOOKUP(N357,INDIRECT('1.CropDatabase'!$C$3),16,0)*R357</f>
        <v>#N/A</v>
      </c>
      <c r="I357" s="63" t="e">
        <f ca="1">VLOOKUP(N357,INDIRECT('1.CropDatabase'!$C$3),15,0)*R357</f>
        <v>#N/A</v>
      </c>
      <c r="J357" s="54" t="e">
        <f ca="1">B357+VLOOKUP(N357,INDIRECT('1.CropDatabase'!$C$3),12,0)</f>
        <v>#N/A</v>
      </c>
      <c r="K357" s="63" t="e">
        <f ca="1">B357+VLOOKUP(P357,INDIRECT('1.CropDatabase'!$C$3),12,0)+VLOOKUP(P357,INDIRECT('1.CropDatabase'!$C$3),13,0)</f>
        <v>#N/A</v>
      </c>
      <c r="L357" s="61" t="e">
        <f ca="1">VLOOKUP($N357,INDIRECT('1.CropDatabase'!$C$3),33,0)</f>
        <v>#N/A</v>
      </c>
      <c r="M357" s="33" t="e">
        <f ca="1">R357*VLOOKUP($N357,INDIRECT('1.CropDatabase'!$C$3),35,0)</f>
        <v>#N/A</v>
      </c>
      <c r="O357" s="73" t="s">
        <v>46</v>
      </c>
      <c r="Q357" s="73" t="s">
        <v>49</v>
      </c>
      <c r="S357" s="73" t="s">
        <v>47</v>
      </c>
      <c r="T357" s="74" t="e">
        <f t="shared" ca="1" si="10"/>
        <v>#N/A</v>
      </c>
      <c r="U357" s="75" t="s">
        <v>52</v>
      </c>
      <c r="V357" s="76" t="e">
        <f t="shared" ca="1" si="11"/>
        <v>#N/A</v>
      </c>
    </row>
    <row r="358" spans="1:22" x14ac:dyDescent="0.2">
      <c r="A358" s="2"/>
      <c r="B358" s="108"/>
      <c r="C358" s="53" t="e">
        <f ca="1">R358*VLOOKUP(N358,INDIRECT('1.CropDatabase'!$C$3),8,0)</f>
        <v>#N/A</v>
      </c>
      <c r="D358" s="54" t="e">
        <f ca="1">IF(VLOOKUP(N358,INDIRECT('1.CropDatabase'!$C$3),9,0)="DS","DS",R358*VLOOKUP(N358,INDIRECT('1.CropDatabase'!$C$3),9,0))</f>
        <v>#N/A</v>
      </c>
      <c r="E358" s="74" t="e">
        <f ca="1">B358+VLOOKUP(N358,INDIRECT('1.CropDatabase'!$C$3),6,0)</f>
        <v>#N/A</v>
      </c>
      <c r="F358" s="3"/>
      <c r="H358" s="63" t="e">
        <f ca="1">VLOOKUP(N358,INDIRECT('1.CropDatabase'!$C$3),16,0)*R358</f>
        <v>#N/A</v>
      </c>
      <c r="I358" s="63" t="e">
        <f ca="1">VLOOKUP(N358,INDIRECT('1.CropDatabase'!$C$3),15,0)*R358</f>
        <v>#N/A</v>
      </c>
      <c r="J358" s="54" t="e">
        <f ca="1">B358+VLOOKUP(N358,INDIRECT('1.CropDatabase'!$C$3),12,0)</f>
        <v>#N/A</v>
      </c>
      <c r="K358" s="63" t="e">
        <f ca="1">B358+VLOOKUP(P358,INDIRECT('1.CropDatabase'!$C$3),12,0)+VLOOKUP(P358,INDIRECT('1.CropDatabase'!$C$3),13,0)</f>
        <v>#N/A</v>
      </c>
      <c r="L358" s="61" t="e">
        <f ca="1">VLOOKUP($N358,INDIRECT('1.CropDatabase'!$C$3),33,0)</f>
        <v>#N/A</v>
      </c>
      <c r="M358" s="33" t="e">
        <f ca="1">R358*VLOOKUP($N358,INDIRECT('1.CropDatabase'!$C$3),35,0)</f>
        <v>#N/A</v>
      </c>
      <c r="O358" s="73" t="s">
        <v>46</v>
      </c>
      <c r="Q358" s="73" t="s">
        <v>49</v>
      </c>
      <c r="S358" s="73" t="s">
        <v>47</v>
      </c>
      <c r="T358" s="74" t="e">
        <f t="shared" ca="1" si="10"/>
        <v>#N/A</v>
      </c>
      <c r="U358" s="75" t="s">
        <v>52</v>
      </c>
      <c r="V358" s="76" t="e">
        <f t="shared" ca="1" si="11"/>
        <v>#N/A</v>
      </c>
    </row>
    <row r="359" spans="1:22" x14ac:dyDescent="0.2">
      <c r="A359" s="2"/>
      <c r="B359" s="108"/>
      <c r="C359" s="53" t="e">
        <f ca="1">R359*VLOOKUP(N359,INDIRECT('1.CropDatabase'!$C$3),8,0)</f>
        <v>#N/A</v>
      </c>
      <c r="D359" s="54" t="e">
        <f ca="1">IF(VLOOKUP(N359,INDIRECT('1.CropDatabase'!$C$3),9,0)="DS","DS",R359*VLOOKUP(N359,INDIRECT('1.CropDatabase'!$C$3),9,0))</f>
        <v>#N/A</v>
      </c>
      <c r="E359" s="74" t="e">
        <f ca="1">B359+VLOOKUP(N359,INDIRECT('1.CropDatabase'!$C$3),6,0)</f>
        <v>#N/A</v>
      </c>
      <c r="F359" s="3"/>
      <c r="H359" s="63" t="e">
        <f ca="1">VLOOKUP(N359,INDIRECT('1.CropDatabase'!$C$3),16,0)*R359</f>
        <v>#N/A</v>
      </c>
      <c r="I359" s="63" t="e">
        <f ca="1">VLOOKUP(N359,INDIRECT('1.CropDatabase'!$C$3),15,0)*R359</f>
        <v>#N/A</v>
      </c>
      <c r="J359" s="54" t="e">
        <f ca="1">B359+VLOOKUP(N359,INDIRECT('1.CropDatabase'!$C$3),12,0)</f>
        <v>#N/A</v>
      </c>
      <c r="K359" s="63" t="e">
        <f ca="1">B359+VLOOKUP(P359,INDIRECT('1.CropDatabase'!$C$3),12,0)+VLOOKUP(P359,INDIRECT('1.CropDatabase'!$C$3),13,0)</f>
        <v>#N/A</v>
      </c>
      <c r="L359" s="61" t="e">
        <f ca="1">VLOOKUP($N359,INDIRECT('1.CropDatabase'!$C$3),33,0)</f>
        <v>#N/A</v>
      </c>
      <c r="M359" s="33" t="e">
        <f ca="1">R359*VLOOKUP($N359,INDIRECT('1.CropDatabase'!$C$3),35,0)</f>
        <v>#N/A</v>
      </c>
      <c r="O359" s="73" t="s">
        <v>46</v>
      </c>
      <c r="Q359" s="73" t="s">
        <v>49</v>
      </c>
      <c r="S359" s="73" t="s">
        <v>47</v>
      </c>
      <c r="T359" s="74" t="e">
        <f t="shared" ca="1" si="10"/>
        <v>#N/A</v>
      </c>
      <c r="U359" s="75" t="s">
        <v>52</v>
      </c>
      <c r="V359" s="76" t="e">
        <f t="shared" ca="1" si="11"/>
        <v>#N/A</v>
      </c>
    </row>
    <row r="360" spans="1:22" x14ac:dyDescent="0.2">
      <c r="A360" s="2"/>
      <c r="B360" s="108"/>
      <c r="C360" s="53" t="e">
        <f ca="1">R360*VLOOKUP(N360,INDIRECT('1.CropDatabase'!$C$3),8,0)</f>
        <v>#N/A</v>
      </c>
      <c r="D360" s="54" t="e">
        <f ca="1">IF(VLOOKUP(N360,INDIRECT('1.CropDatabase'!$C$3),9,0)="DS","DS",R360*VLOOKUP(N360,INDIRECT('1.CropDatabase'!$C$3),9,0))</f>
        <v>#N/A</v>
      </c>
      <c r="E360" s="74" t="e">
        <f ca="1">B360+VLOOKUP(N360,INDIRECT('1.CropDatabase'!$C$3),6,0)</f>
        <v>#N/A</v>
      </c>
      <c r="F360" s="3"/>
      <c r="H360" s="63" t="e">
        <f ca="1">VLOOKUP(N360,INDIRECT('1.CropDatabase'!$C$3),16,0)*R360</f>
        <v>#N/A</v>
      </c>
      <c r="I360" s="63" t="e">
        <f ca="1">VLOOKUP(N360,INDIRECT('1.CropDatabase'!$C$3),15,0)*R360</f>
        <v>#N/A</v>
      </c>
      <c r="J360" s="54" t="e">
        <f ca="1">B360+VLOOKUP(N360,INDIRECT('1.CropDatabase'!$C$3),12,0)</f>
        <v>#N/A</v>
      </c>
      <c r="K360" s="63" t="e">
        <f ca="1">B360+VLOOKUP(P360,INDIRECT('1.CropDatabase'!$C$3),12,0)+VLOOKUP(P360,INDIRECT('1.CropDatabase'!$C$3),13,0)</f>
        <v>#N/A</v>
      </c>
      <c r="L360" s="61" t="e">
        <f ca="1">VLOOKUP($N360,INDIRECT('1.CropDatabase'!$C$3),33,0)</f>
        <v>#N/A</v>
      </c>
      <c r="M360" s="33" t="e">
        <f ca="1">R360*VLOOKUP($N360,INDIRECT('1.CropDatabase'!$C$3),35,0)</f>
        <v>#N/A</v>
      </c>
      <c r="O360" s="73" t="s">
        <v>46</v>
      </c>
      <c r="Q360" s="73" t="s">
        <v>49</v>
      </c>
      <c r="S360" s="73" t="s">
        <v>47</v>
      </c>
      <c r="T360" s="74" t="e">
        <f t="shared" ca="1" si="10"/>
        <v>#N/A</v>
      </c>
      <c r="U360" s="75" t="s">
        <v>52</v>
      </c>
      <c r="V360" s="76" t="e">
        <f t="shared" ca="1" si="11"/>
        <v>#N/A</v>
      </c>
    </row>
    <row r="361" spans="1:22" x14ac:dyDescent="0.2">
      <c r="A361" s="2"/>
      <c r="B361" s="108"/>
      <c r="C361" s="53" t="e">
        <f ca="1">R361*VLOOKUP(N361,INDIRECT('1.CropDatabase'!$C$3),8,0)</f>
        <v>#N/A</v>
      </c>
      <c r="D361" s="54" t="e">
        <f ca="1">IF(VLOOKUP(N361,INDIRECT('1.CropDatabase'!$C$3),9,0)="DS","DS",R361*VLOOKUP(N361,INDIRECT('1.CropDatabase'!$C$3),9,0))</f>
        <v>#N/A</v>
      </c>
      <c r="E361" s="74" t="e">
        <f ca="1">B361+VLOOKUP(N361,INDIRECT('1.CropDatabase'!$C$3),6,0)</f>
        <v>#N/A</v>
      </c>
      <c r="F361" s="3"/>
      <c r="H361" s="63" t="e">
        <f ca="1">VLOOKUP(N361,INDIRECT('1.CropDatabase'!$C$3),16,0)*R361</f>
        <v>#N/A</v>
      </c>
      <c r="I361" s="63" t="e">
        <f ca="1">VLOOKUP(N361,INDIRECT('1.CropDatabase'!$C$3),15,0)*R361</f>
        <v>#N/A</v>
      </c>
      <c r="J361" s="54" t="e">
        <f ca="1">B361+VLOOKUP(N361,INDIRECT('1.CropDatabase'!$C$3),12,0)</f>
        <v>#N/A</v>
      </c>
      <c r="K361" s="63" t="e">
        <f ca="1">B361+VLOOKUP(P361,INDIRECT('1.CropDatabase'!$C$3),12,0)+VLOOKUP(P361,INDIRECT('1.CropDatabase'!$C$3),13,0)</f>
        <v>#N/A</v>
      </c>
      <c r="L361" s="61" t="e">
        <f ca="1">VLOOKUP($N361,INDIRECT('1.CropDatabase'!$C$3),33,0)</f>
        <v>#N/A</v>
      </c>
      <c r="M361" s="33" t="e">
        <f ca="1">R361*VLOOKUP($N361,INDIRECT('1.CropDatabase'!$C$3),35,0)</f>
        <v>#N/A</v>
      </c>
      <c r="O361" s="73" t="s">
        <v>46</v>
      </c>
      <c r="Q361" s="73" t="s">
        <v>49</v>
      </c>
      <c r="S361" s="73" t="s">
        <v>47</v>
      </c>
      <c r="T361" s="74" t="e">
        <f t="shared" ca="1" si="10"/>
        <v>#N/A</v>
      </c>
      <c r="U361" s="75" t="s">
        <v>52</v>
      </c>
      <c r="V361" s="76" t="e">
        <f t="shared" ca="1" si="11"/>
        <v>#N/A</v>
      </c>
    </row>
    <row r="362" spans="1:22" x14ac:dyDescent="0.2">
      <c r="A362" s="2"/>
      <c r="B362" s="108"/>
      <c r="C362" s="53" t="e">
        <f ca="1">R362*VLOOKUP(N362,INDIRECT('1.CropDatabase'!$C$3),8,0)</f>
        <v>#N/A</v>
      </c>
      <c r="D362" s="54" t="e">
        <f ca="1">IF(VLOOKUP(N362,INDIRECT('1.CropDatabase'!$C$3),9,0)="DS","DS",R362*VLOOKUP(N362,INDIRECT('1.CropDatabase'!$C$3),9,0))</f>
        <v>#N/A</v>
      </c>
      <c r="E362" s="74" t="e">
        <f ca="1">B362+VLOOKUP(N362,INDIRECT('1.CropDatabase'!$C$3),6,0)</f>
        <v>#N/A</v>
      </c>
      <c r="F362" s="3"/>
      <c r="H362" s="63" t="e">
        <f ca="1">VLOOKUP(N362,INDIRECT('1.CropDatabase'!$C$3),16,0)*R362</f>
        <v>#N/A</v>
      </c>
      <c r="I362" s="63" t="e">
        <f ca="1">VLOOKUP(N362,INDIRECT('1.CropDatabase'!$C$3),15,0)*R362</f>
        <v>#N/A</v>
      </c>
      <c r="J362" s="54" t="e">
        <f ca="1">B362+VLOOKUP(N362,INDIRECT('1.CropDatabase'!$C$3),12,0)</f>
        <v>#N/A</v>
      </c>
      <c r="K362" s="63" t="e">
        <f ca="1">B362+VLOOKUP(P362,INDIRECT('1.CropDatabase'!$C$3),12,0)+VLOOKUP(P362,INDIRECT('1.CropDatabase'!$C$3),13,0)</f>
        <v>#N/A</v>
      </c>
      <c r="L362" s="61" t="e">
        <f ca="1">VLOOKUP($N362,INDIRECT('1.CropDatabase'!$C$3),33,0)</f>
        <v>#N/A</v>
      </c>
      <c r="M362" s="33" t="e">
        <f ca="1">R362*VLOOKUP($N362,INDIRECT('1.CropDatabase'!$C$3),35,0)</f>
        <v>#N/A</v>
      </c>
      <c r="O362" s="73" t="s">
        <v>46</v>
      </c>
      <c r="Q362" s="73" t="s">
        <v>49</v>
      </c>
      <c r="S362" s="73" t="s">
        <v>47</v>
      </c>
      <c r="T362" s="74" t="e">
        <f t="shared" ca="1" si="10"/>
        <v>#N/A</v>
      </c>
      <c r="U362" s="75" t="s">
        <v>52</v>
      </c>
      <c r="V362" s="76" t="e">
        <f t="shared" ca="1" si="11"/>
        <v>#N/A</v>
      </c>
    </row>
    <row r="363" spans="1:22" x14ac:dyDescent="0.2">
      <c r="A363" s="2"/>
      <c r="B363" s="108"/>
      <c r="C363" s="53" t="e">
        <f ca="1">R363*VLOOKUP(N363,INDIRECT('1.CropDatabase'!$C$3),8,0)</f>
        <v>#N/A</v>
      </c>
      <c r="D363" s="54" t="e">
        <f ca="1">IF(VLOOKUP(N363,INDIRECT('1.CropDatabase'!$C$3),9,0)="DS","DS",R363*VLOOKUP(N363,INDIRECT('1.CropDatabase'!$C$3),9,0))</f>
        <v>#N/A</v>
      </c>
      <c r="E363" s="74" t="e">
        <f ca="1">B363+VLOOKUP(N363,INDIRECT('1.CropDatabase'!$C$3),6,0)</f>
        <v>#N/A</v>
      </c>
      <c r="F363" s="3"/>
      <c r="H363" s="63" t="e">
        <f ca="1">VLOOKUP(N363,INDIRECT('1.CropDatabase'!$C$3),16,0)*R363</f>
        <v>#N/A</v>
      </c>
      <c r="I363" s="63" t="e">
        <f ca="1">VLOOKUP(N363,INDIRECT('1.CropDatabase'!$C$3),15,0)*R363</f>
        <v>#N/A</v>
      </c>
      <c r="J363" s="54" t="e">
        <f ca="1">B363+VLOOKUP(N363,INDIRECT('1.CropDatabase'!$C$3),12,0)</f>
        <v>#N/A</v>
      </c>
      <c r="K363" s="63" t="e">
        <f ca="1">B363+VLOOKUP(P363,INDIRECT('1.CropDatabase'!$C$3),12,0)+VLOOKUP(P363,INDIRECT('1.CropDatabase'!$C$3),13,0)</f>
        <v>#N/A</v>
      </c>
      <c r="L363" s="61" t="e">
        <f ca="1">VLOOKUP($N363,INDIRECT('1.CropDatabase'!$C$3),33,0)</f>
        <v>#N/A</v>
      </c>
      <c r="M363" s="33" t="e">
        <f ca="1">R363*VLOOKUP($N363,INDIRECT('1.CropDatabase'!$C$3),35,0)</f>
        <v>#N/A</v>
      </c>
      <c r="O363" s="73" t="s">
        <v>46</v>
      </c>
      <c r="Q363" s="73" t="s">
        <v>49</v>
      </c>
      <c r="S363" s="73" t="s">
        <v>47</v>
      </c>
      <c r="T363" s="74" t="e">
        <f t="shared" ca="1" si="10"/>
        <v>#N/A</v>
      </c>
      <c r="U363" s="75" t="s">
        <v>52</v>
      </c>
      <c r="V363" s="76" t="e">
        <f t="shared" ca="1" si="11"/>
        <v>#N/A</v>
      </c>
    </row>
    <row r="364" spans="1:22" x14ac:dyDescent="0.2">
      <c r="A364" s="2"/>
      <c r="B364" s="108"/>
      <c r="C364" s="53" t="e">
        <f ca="1">R364*VLOOKUP(N364,INDIRECT('1.CropDatabase'!$C$3),8,0)</f>
        <v>#N/A</v>
      </c>
      <c r="D364" s="54" t="e">
        <f ca="1">IF(VLOOKUP(N364,INDIRECT('1.CropDatabase'!$C$3),9,0)="DS","DS",R364*VLOOKUP(N364,INDIRECT('1.CropDatabase'!$C$3),9,0))</f>
        <v>#N/A</v>
      </c>
      <c r="E364" s="74" t="e">
        <f ca="1">B364+VLOOKUP(N364,INDIRECT('1.CropDatabase'!$C$3),6,0)</f>
        <v>#N/A</v>
      </c>
      <c r="F364" s="3"/>
      <c r="H364" s="63" t="e">
        <f ca="1">VLOOKUP(N364,INDIRECT('1.CropDatabase'!$C$3),16,0)*R364</f>
        <v>#N/A</v>
      </c>
      <c r="I364" s="63" t="e">
        <f ca="1">VLOOKUP(N364,INDIRECT('1.CropDatabase'!$C$3),15,0)*R364</f>
        <v>#N/A</v>
      </c>
      <c r="J364" s="54" t="e">
        <f ca="1">B364+VLOOKUP(N364,INDIRECT('1.CropDatabase'!$C$3),12,0)</f>
        <v>#N/A</v>
      </c>
      <c r="K364" s="63" t="e">
        <f ca="1">B364+VLOOKUP(P364,INDIRECT('1.CropDatabase'!$C$3),12,0)+VLOOKUP(P364,INDIRECT('1.CropDatabase'!$C$3),13,0)</f>
        <v>#N/A</v>
      </c>
      <c r="L364" s="61" t="e">
        <f ca="1">VLOOKUP($N364,INDIRECT('1.CropDatabase'!$C$3),33,0)</f>
        <v>#N/A</v>
      </c>
      <c r="M364" s="33" t="e">
        <f ca="1">R364*VLOOKUP($N364,INDIRECT('1.CropDatabase'!$C$3),35,0)</f>
        <v>#N/A</v>
      </c>
      <c r="O364" s="73" t="s">
        <v>46</v>
      </c>
      <c r="Q364" s="73" t="s">
        <v>49</v>
      </c>
      <c r="S364" s="73" t="s">
        <v>47</v>
      </c>
      <c r="T364" s="74" t="e">
        <f t="shared" ca="1" si="10"/>
        <v>#N/A</v>
      </c>
      <c r="U364" s="75" t="s">
        <v>52</v>
      </c>
      <c r="V364" s="76" t="e">
        <f t="shared" ca="1" si="11"/>
        <v>#N/A</v>
      </c>
    </row>
    <row r="365" spans="1:22" x14ac:dyDescent="0.2">
      <c r="A365" s="2"/>
      <c r="B365" s="108"/>
      <c r="C365" s="53" t="e">
        <f ca="1">R365*VLOOKUP(N365,INDIRECT('1.CropDatabase'!$C$3),8,0)</f>
        <v>#N/A</v>
      </c>
      <c r="D365" s="54" t="e">
        <f ca="1">IF(VLOOKUP(N365,INDIRECT('1.CropDatabase'!$C$3),9,0)="DS","DS",R365*VLOOKUP(N365,INDIRECT('1.CropDatabase'!$C$3),9,0))</f>
        <v>#N/A</v>
      </c>
      <c r="E365" s="74" t="e">
        <f ca="1">B365+VLOOKUP(N365,INDIRECT('1.CropDatabase'!$C$3),6,0)</f>
        <v>#N/A</v>
      </c>
      <c r="F365" s="3"/>
      <c r="H365" s="63" t="e">
        <f ca="1">VLOOKUP(N365,INDIRECT('1.CropDatabase'!$C$3),16,0)*R365</f>
        <v>#N/A</v>
      </c>
      <c r="I365" s="63" t="e">
        <f ca="1">VLOOKUP(N365,INDIRECT('1.CropDatabase'!$C$3),15,0)*R365</f>
        <v>#N/A</v>
      </c>
      <c r="J365" s="54" t="e">
        <f ca="1">B365+VLOOKUP(N365,INDIRECT('1.CropDatabase'!$C$3),12,0)</f>
        <v>#N/A</v>
      </c>
      <c r="K365" s="63" t="e">
        <f ca="1">B365+VLOOKUP(P365,INDIRECT('1.CropDatabase'!$C$3),12,0)+VLOOKUP(P365,INDIRECT('1.CropDatabase'!$C$3),13,0)</f>
        <v>#N/A</v>
      </c>
      <c r="L365" s="61" t="e">
        <f ca="1">VLOOKUP($N365,INDIRECT('1.CropDatabase'!$C$3),33,0)</f>
        <v>#N/A</v>
      </c>
      <c r="M365" s="33" t="e">
        <f ca="1">R365*VLOOKUP($N365,INDIRECT('1.CropDatabase'!$C$3),35,0)</f>
        <v>#N/A</v>
      </c>
      <c r="O365" s="73" t="s">
        <v>46</v>
      </c>
      <c r="Q365" s="73" t="s">
        <v>49</v>
      </c>
      <c r="S365" s="73" t="s">
        <v>47</v>
      </c>
      <c r="T365" s="74" t="e">
        <f t="shared" ca="1" si="10"/>
        <v>#N/A</v>
      </c>
      <c r="U365" s="75" t="s">
        <v>52</v>
      </c>
      <c r="V365" s="76" t="e">
        <f t="shared" ca="1" si="11"/>
        <v>#N/A</v>
      </c>
    </row>
    <row r="366" spans="1:22" x14ac:dyDescent="0.2">
      <c r="A366" s="2"/>
      <c r="B366" s="108"/>
      <c r="C366" s="53" t="e">
        <f ca="1">R366*VLOOKUP(N366,INDIRECT('1.CropDatabase'!$C$3),8,0)</f>
        <v>#N/A</v>
      </c>
      <c r="D366" s="54" t="e">
        <f ca="1">IF(VLOOKUP(N366,INDIRECT('1.CropDatabase'!$C$3),9,0)="DS","DS",R366*VLOOKUP(N366,INDIRECT('1.CropDatabase'!$C$3),9,0))</f>
        <v>#N/A</v>
      </c>
      <c r="E366" s="74" t="e">
        <f ca="1">B366+VLOOKUP(N366,INDIRECT('1.CropDatabase'!$C$3),6,0)</f>
        <v>#N/A</v>
      </c>
      <c r="F366" s="3"/>
      <c r="H366" s="63" t="e">
        <f ca="1">VLOOKUP(N366,INDIRECT('1.CropDatabase'!$C$3),16,0)*R366</f>
        <v>#N/A</v>
      </c>
      <c r="I366" s="63" t="e">
        <f ca="1">VLOOKUP(N366,INDIRECT('1.CropDatabase'!$C$3),15,0)*R366</f>
        <v>#N/A</v>
      </c>
      <c r="J366" s="54" t="e">
        <f ca="1">B366+VLOOKUP(N366,INDIRECT('1.CropDatabase'!$C$3),12,0)</f>
        <v>#N/A</v>
      </c>
      <c r="K366" s="63" t="e">
        <f ca="1">B366+VLOOKUP(P366,INDIRECT('1.CropDatabase'!$C$3),12,0)+VLOOKUP(P366,INDIRECT('1.CropDatabase'!$C$3),13,0)</f>
        <v>#N/A</v>
      </c>
      <c r="L366" s="61" t="e">
        <f ca="1">VLOOKUP($N366,INDIRECT('1.CropDatabase'!$C$3),33,0)</f>
        <v>#N/A</v>
      </c>
      <c r="M366" s="33" t="e">
        <f ca="1">R366*VLOOKUP($N366,INDIRECT('1.CropDatabase'!$C$3),35,0)</f>
        <v>#N/A</v>
      </c>
      <c r="O366" s="73" t="s">
        <v>46</v>
      </c>
      <c r="Q366" s="73" t="s">
        <v>49</v>
      </c>
      <c r="S366" s="73" t="s">
        <v>47</v>
      </c>
      <c r="T366" s="74" t="e">
        <f t="shared" ca="1" si="10"/>
        <v>#N/A</v>
      </c>
      <c r="U366" s="75" t="s">
        <v>52</v>
      </c>
      <c r="V366" s="76" t="e">
        <f t="shared" ca="1" si="11"/>
        <v>#N/A</v>
      </c>
    </row>
    <row r="367" spans="1:22" x14ac:dyDescent="0.2">
      <c r="A367" s="2"/>
      <c r="B367" s="108"/>
      <c r="C367" s="53" t="e">
        <f ca="1">R367*VLOOKUP(N367,INDIRECT('1.CropDatabase'!$C$3),8,0)</f>
        <v>#N/A</v>
      </c>
      <c r="D367" s="54" t="e">
        <f ca="1">IF(VLOOKUP(N367,INDIRECT('1.CropDatabase'!$C$3),9,0)="DS","DS",R367*VLOOKUP(N367,INDIRECT('1.CropDatabase'!$C$3),9,0))</f>
        <v>#N/A</v>
      </c>
      <c r="E367" s="74" t="e">
        <f ca="1">B367+VLOOKUP(N367,INDIRECT('1.CropDatabase'!$C$3),6,0)</f>
        <v>#N/A</v>
      </c>
      <c r="F367" s="3"/>
      <c r="H367" s="63" t="e">
        <f ca="1">VLOOKUP(N367,INDIRECT('1.CropDatabase'!$C$3),16,0)*R367</f>
        <v>#N/A</v>
      </c>
      <c r="I367" s="63" t="e">
        <f ca="1">VLOOKUP(N367,INDIRECT('1.CropDatabase'!$C$3),15,0)*R367</f>
        <v>#N/A</v>
      </c>
      <c r="J367" s="54" t="e">
        <f ca="1">B367+VLOOKUP(N367,INDIRECT('1.CropDatabase'!$C$3),12,0)</f>
        <v>#N/A</v>
      </c>
      <c r="K367" s="63" t="e">
        <f ca="1">B367+VLOOKUP(P367,INDIRECT('1.CropDatabase'!$C$3),12,0)+VLOOKUP(P367,INDIRECT('1.CropDatabase'!$C$3),13,0)</f>
        <v>#N/A</v>
      </c>
      <c r="L367" s="61" t="e">
        <f ca="1">VLOOKUP($N367,INDIRECT('1.CropDatabase'!$C$3),33,0)</f>
        <v>#N/A</v>
      </c>
      <c r="M367" s="33" t="e">
        <f ca="1">R367*VLOOKUP($N367,INDIRECT('1.CropDatabase'!$C$3),35,0)</f>
        <v>#N/A</v>
      </c>
      <c r="O367" s="73" t="s">
        <v>46</v>
      </c>
      <c r="Q367" s="73" t="s">
        <v>49</v>
      </c>
      <c r="S367" s="73" t="s">
        <v>47</v>
      </c>
      <c r="T367" s="74" t="e">
        <f t="shared" ca="1" si="10"/>
        <v>#N/A</v>
      </c>
      <c r="U367" s="75" t="s">
        <v>52</v>
      </c>
      <c r="V367" s="76" t="e">
        <f t="shared" ca="1" si="11"/>
        <v>#N/A</v>
      </c>
    </row>
    <row r="368" spans="1:22" x14ac:dyDescent="0.2">
      <c r="A368" s="2"/>
      <c r="B368" s="108"/>
      <c r="C368" s="53" t="e">
        <f ca="1">R368*VLOOKUP(N368,INDIRECT('1.CropDatabase'!$C$3),8,0)</f>
        <v>#N/A</v>
      </c>
      <c r="D368" s="54" t="e">
        <f ca="1">IF(VLOOKUP(N368,INDIRECT('1.CropDatabase'!$C$3),9,0)="DS","DS",R368*VLOOKUP(N368,INDIRECT('1.CropDatabase'!$C$3),9,0))</f>
        <v>#N/A</v>
      </c>
      <c r="E368" s="74" t="e">
        <f ca="1">B368+VLOOKUP(N368,INDIRECT('1.CropDatabase'!$C$3),6,0)</f>
        <v>#N/A</v>
      </c>
      <c r="F368" s="3"/>
      <c r="H368" s="63" t="e">
        <f ca="1">VLOOKUP(N368,INDIRECT('1.CropDatabase'!$C$3),16,0)*R368</f>
        <v>#N/A</v>
      </c>
      <c r="I368" s="63" t="e">
        <f ca="1">VLOOKUP(N368,INDIRECT('1.CropDatabase'!$C$3),15,0)*R368</f>
        <v>#N/A</v>
      </c>
      <c r="J368" s="54" t="e">
        <f ca="1">B368+VLOOKUP(N368,INDIRECT('1.CropDatabase'!$C$3),12,0)</f>
        <v>#N/A</v>
      </c>
      <c r="K368" s="63" t="e">
        <f ca="1">B368+VLOOKUP(P368,INDIRECT('1.CropDatabase'!$C$3),12,0)+VLOOKUP(P368,INDIRECT('1.CropDatabase'!$C$3),13,0)</f>
        <v>#N/A</v>
      </c>
      <c r="L368" s="61" t="e">
        <f ca="1">VLOOKUP($N368,INDIRECT('1.CropDatabase'!$C$3),33,0)</f>
        <v>#N/A</v>
      </c>
      <c r="M368" s="33" t="e">
        <f ca="1">R368*VLOOKUP($N368,INDIRECT('1.CropDatabase'!$C$3),35,0)</f>
        <v>#N/A</v>
      </c>
      <c r="O368" s="73" t="s">
        <v>46</v>
      </c>
      <c r="Q368" s="73" t="s">
        <v>49</v>
      </c>
      <c r="S368" s="73" t="s">
        <v>47</v>
      </c>
      <c r="T368" s="74" t="e">
        <f t="shared" ca="1" si="10"/>
        <v>#N/A</v>
      </c>
      <c r="U368" s="75" t="s">
        <v>52</v>
      </c>
      <c r="V368" s="76" t="e">
        <f t="shared" ca="1" si="11"/>
        <v>#N/A</v>
      </c>
    </row>
    <row r="369" spans="1:22" x14ac:dyDescent="0.2">
      <c r="A369" s="2"/>
      <c r="B369" s="108"/>
      <c r="C369" s="53" t="e">
        <f ca="1">R369*VLOOKUP(N369,INDIRECT('1.CropDatabase'!$C$3),8,0)</f>
        <v>#N/A</v>
      </c>
      <c r="D369" s="54" t="e">
        <f ca="1">IF(VLOOKUP(N369,INDIRECT('1.CropDatabase'!$C$3),9,0)="DS","DS",R369*VLOOKUP(N369,INDIRECT('1.CropDatabase'!$C$3),9,0))</f>
        <v>#N/A</v>
      </c>
      <c r="E369" s="74" t="e">
        <f ca="1">B369+VLOOKUP(N369,INDIRECT('1.CropDatabase'!$C$3),6,0)</f>
        <v>#N/A</v>
      </c>
      <c r="F369" s="3"/>
      <c r="H369" s="63" t="e">
        <f ca="1">VLOOKUP(N369,INDIRECT('1.CropDatabase'!$C$3),16,0)*R369</f>
        <v>#N/A</v>
      </c>
      <c r="I369" s="63" t="e">
        <f ca="1">VLOOKUP(N369,INDIRECT('1.CropDatabase'!$C$3),15,0)*R369</f>
        <v>#N/A</v>
      </c>
      <c r="J369" s="54" t="e">
        <f ca="1">B369+VLOOKUP(N369,INDIRECT('1.CropDatabase'!$C$3),12,0)</f>
        <v>#N/A</v>
      </c>
      <c r="K369" s="63" t="e">
        <f ca="1">B369+VLOOKUP(P369,INDIRECT('1.CropDatabase'!$C$3),12,0)+VLOOKUP(P369,INDIRECT('1.CropDatabase'!$C$3),13,0)</f>
        <v>#N/A</v>
      </c>
      <c r="L369" s="61" t="e">
        <f ca="1">VLOOKUP($N369,INDIRECT('1.CropDatabase'!$C$3),33,0)</f>
        <v>#N/A</v>
      </c>
      <c r="M369" s="33" t="e">
        <f ca="1">R369*VLOOKUP($N369,INDIRECT('1.CropDatabase'!$C$3),35,0)</f>
        <v>#N/A</v>
      </c>
      <c r="O369" s="73" t="s">
        <v>46</v>
      </c>
      <c r="Q369" s="73" t="s">
        <v>49</v>
      </c>
      <c r="S369" s="73" t="s">
        <v>47</v>
      </c>
      <c r="T369" s="74" t="e">
        <f t="shared" ca="1" si="10"/>
        <v>#N/A</v>
      </c>
      <c r="U369" s="75" t="s">
        <v>52</v>
      </c>
      <c r="V369" s="76" t="e">
        <f t="shared" ca="1" si="11"/>
        <v>#N/A</v>
      </c>
    </row>
    <row r="370" spans="1:22" x14ac:dyDescent="0.2">
      <c r="A370" s="2"/>
      <c r="B370" s="108"/>
      <c r="C370" s="53" t="e">
        <f ca="1">R370*VLOOKUP(N370,INDIRECT('1.CropDatabase'!$C$3),8,0)</f>
        <v>#N/A</v>
      </c>
      <c r="D370" s="54" t="e">
        <f ca="1">IF(VLOOKUP(N370,INDIRECT('1.CropDatabase'!$C$3),9,0)="DS","DS",R370*VLOOKUP(N370,INDIRECT('1.CropDatabase'!$C$3),9,0))</f>
        <v>#N/A</v>
      </c>
      <c r="E370" s="74" t="e">
        <f ca="1">B370+VLOOKUP(N370,INDIRECT('1.CropDatabase'!$C$3),6,0)</f>
        <v>#N/A</v>
      </c>
      <c r="F370" s="3"/>
      <c r="H370" s="63" t="e">
        <f ca="1">VLOOKUP(N370,INDIRECT('1.CropDatabase'!$C$3),16,0)*R370</f>
        <v>#N/A</v>
      </c>
      <c r="I370" s="63" t="e">
        <f ca="1">VLOOKUP(N370,INDIRECT('1.CropDatabase'!$C$3),15,0)*R370</f>
        <v>#N/A</v>
      </c>
      <c r="J370" s="54" t="e">
        <f ca="1">B370+VLOOKUP(N370,INDIRECT('1.CropDatabase'!$C$3),12,0)</f>
        <v>#N/A</v>
      </c>
      <c r="K370" s="63" t="e">
        <f ca="1">B370+VLOOKUP(P370,INDIRECT('1.CropDatabase'!$C$3),12,0)+VLOOKUP(P370,INDIRECT('1.CropDatabase'!$C$3),13,0)</f>
        <v>#N/A</v>
      </c>
      <c r="L370" s="61" t="e">
        <f ca="1">VLOOKUP($N370,INDIRECT('1.CropDatabase'!$C$3),33,0)</f>
        <v>#N/A</v>
      </c>
      <c r="M370" s="33" t="e">
        <f ca="1">R370*VLOOKUP($N370,INDIRECT('1.CropDatabase'!$C$3),35,0)</f>
        <v>#N/A</v>
      </c>
      <c r="O370" s="73" t="s">
        <v>46</v>
      </c>
      <c r="Q370" s="73" t="s">
        <v>49</v>
      </c>
      <c r="S370" s="73" t="s">
        <v>47</v>
      </c>
      <c r="T370" s="74" t="e">
        <f t="shared" ca="1" si="10"/>
        <v>#N/A</v>
      </c>
      <c r="U370" s="75" t="s">
        <v>52</v>
      </c>
      <c r="V370" s="76" t="e">
        <f t="shared" ca="1" si="11"/>
        <v>#N/A</v>
      </c>
    </row>
    <row r="371" spans="1:22" x14ac:dyDescent="0.2">
      <c r="A371" s="2"/>
      <c r="B371" s="108"/>
      <c r="C371" s="53" t="e">
        <f ca="1">R371*VLOOKUP(N371,INDIRECT('1.CropDatabase'!$C$3),8,0)</f>
        <v>#N/A</v>
      </c>
      <c r="D371" s="54" t="e">
        <f ca="1">IF(VLOOKUP(N371,INDIRECT('1.CropDatabase'!$C$3),9,0)="DS","DS",R371*VLOOKUP(N371,INDIRECT('1.CropDatabase'!$C$3),9,0))</f>
        <v>#N/A</v>
      </c>
      <c r="E371" s="74" t="e">
        <f ca="1">B371+VLOOKUP(N371,INDIRECT('1.CropDatabase'!$C$3),6,0)</f>
        <v>#N/A</v>
      </c>
      <c r="F371" s="3"/>
      <c r="H371" s="63" t="e">
        <f ca="1">VLOOKUP(N371,INDIRECT('1.CropDatabase'!$C$3),16,0)*R371</f>
        <v>#N/A</v>
      </c>
      <c r="I371" s="63" t="e">
        <f ca="1">VLOOKUP(N371,INDIRECT('1.CropDatabase'!$C$3),15,0)*R371</f>
        <v>#N/A</v>
      </c>
      <c r="J371" s="54" t="e">
        <f ca="1">B371+VLOOKUP(N371,INDIRECT('1.CropDatabase'!$C$3),12,0)</f>
        <v>#N/A</v>
      </c>
      <c r="K371" s="63" t="e">
        <f ca="1">B371+VLOOKUP(P371,INDIRECT('1.CropDatabase'!$C$3),12,0)+VLOOKUP(P371,INDIRECT('1.CropDatabase'!$C$3),13,0)</f>
        <v>#N/A</v>
      </c>
      <c r="L371" s="61" t="e">
        <f ca="1">VLOOKUP($N371,INDIRECT('1.CropDatabase'!$C$3),33,0)</f>
        <v>#N/A</v>
      </c>
      <c r="M371" s="33" t="e">
        <f ca="1">R371*VLOOKUP($N371,INDIRECT('1.CropDatabase'!$C$3),35,0)</f>
        <v>#N/A</v>
      </c>
      <c r="O371" s="73" t="s">
        <v>46</v>
      </c>
      <c r="Q371" s="73" t="s">
        <v>49</v>
      </c>
      <c r="S371" s="73" t="s">
        <v>47</v>
      </c>
      <c r="T371" s="74" t="e">
        <f t="shared" ca="1" si="10"/>
        <v>#N/A</v>
      </c>
      <c r="U371" s="75" t="s">
        <v>52</v>
      </c>
      <c r="V371" s="76" t="e">
        <f t="shared" ca="1" si="11"/>
        <v>#N/A</v>
      </c>
    </row>
    <row r="372" spans="1:22" x14ac:dyDescent="0.2">
      <c r="A372" s="2"/>
      <c r="B372" s="108"/>
      <c r="C372" s="53" t="e">
        <f ca="1">R372*VLOOKUP(N372,INDIRECT('1.CropDatabase'!$C$3),8,0)</f>
        <v>#N/A</v>
      </c>
      <c r="D372" s="54" t="e">
        <f ca="1">IF(VLOOKUP(N372,INDIRECT('1.CropDatabase'!$C$3),9,0)="DS","DS",R372*VLOOKUP(N372,INDIRECT('1.CropDatabase'!$C$3),9,0))</f>
        <v>#N/A</v>
      </c>
      <c r="E372" s="74" t="e">
        <f ca="1">B372+VLOOKUP(N372,INDIRECT('1.CropDatabase'!$C$3),6,0)</f>
        <v>#N/A</v>
      </c>
      <c r="F372" s="3"/>
      <c r="H372" s="63" t="e">
        <f ca="1">VLOOKUP(N372,INDIRECT('1.CropDatabase'!$C$3),16,0)*R372</f>
        <v>#N/A</v>
      </c>
      <c r="I372" s="63" t="e">
        <f ca="1">VLOOKUP(N372,INDIRECT('1.CropDatabase'!$C$3),15,0)*R372</f>
        <v>#N/A</v>
      </c>
      <c r="J372" s="54" t="e">
        <f ca="1">B372+VLOOKUP(N372,INDIRECT('1.CropDatabase'!$C$3),12,0)</f>
        <v>#N/A</v>
      </c>
      <c r="K372" s="63" t="e">
        <f ca="1">B372+VLOOKUP(P372,INDIRECT('1.CropDatabase'!$C$3),12,0)+VLOOKUP(P372,INDIRECT('1.CropDatabase'!$C$3),13,0)</f>
        <v>#N/A</v>
      </c>
      <c r="L372" s="61" t="e">
        <f ca="1">VLOOKUP($N372,INDIRECT('1.CropDatabase'!$C$3),33,0)</f>
        <v>#N/A</v>
      </c>
      <c r="M372" s="33" t="e">
        <f ca="1">R372*VLOOKUP($N372,INDIRECT('1.CropDatabase'!$C$3),35,0)</f>
        <v>#N/A</v>
      </c>
      <c r="O372" s="73" t="s">
        <v>46</v>
      </c>
      <c r="Q372" s="73" t="s">
        <v>49</v>
      </c>
      <c r="S372" s="73" t="s">
        <v>47</v>
      </c>
      <c r="T372" s="74" t="e">
        <f t="shared" ca="1" si="10"/>
        <v>#N/A</v>
      </c>
      <c r="U372" s="75" t="s">
        <v>52</v>
      </c>
      <c r="V372" s="76" t="e">
        <f t="shared" ca="1" si="11"/>
        <v>#N/A</v>
      </c>
    </row>
    <row r="373" spans="1:22" x14ac:dyDescent="0.2">
      <c r="A373" s="2"/>
      <c r="B373" s="108"/>
      <c r="C373" s="53" t="e">
        <f ca="1">R373*VLOOKUP(N373,INDIRECT('1.CropDatabase'!$C$3),8,0)</f>
        <v>#N/A</v>
      </c>
      <c r="D373" s="54" t="e">
        <f ca="1">IF(VLOOKUP(N373,INDIRECT('1.CropDatabase'!$C$3),9,0)="DS","DS",R373*VLOOKUP(N373,INDIRECT('1.CropDatabase'!$C$3),9,0))</f>
        <v>#N/A</v>
      </c>
      <c r="E373" s="74" t="e">
        <f ca="1">B373+VLOOKUP(N373,INDIRECT('1.CropDatabase'!$C$3),6,0)</f>
        <v>#N/A</v>
      </c>
      <c r="F373" s="3"/>
      <c r="H373" s="63" t="e">
        <f ca="1">VLOOKUP(N373,INDIRECT('1.CropDatabase'!$C$3),16,0)*R373</f>
        <v>#N/A</v>
      </c>
      <c r="I373" s="63" t="e">
        <f ca="1">VLOOKUP(N373,INDIRECT('1.CropDatabase'!$C$3),15,0)*R373</f>
        <v>#N/A</v>
      </c>
      <c r="J373" s="54" t="e">
        <f ca="1">B373+VLOOKUP(N373,INDIRECT('1.CropDatabase'!$C$3),12,0)</f>
        <v>#N/A</v>
      </c>
      <c r="K373" s="63" t="e">
        <f ca="1">B373+VLOOKUP(P373,INDIRECT('1.CropDatabase'!$C$3),12,0)+VLOOKUP(P373,INDIRECT('1.CropDatabase'!$C$3),13,0)</f>
        <v>#N/A</v>
      </c>
      <c r="L373" s="61" t="e">
        <f ca="1">VLOOKUP($N373,INDIRECT('1.CropDatabase'!$C$3),33,0)</f>
        <v>#N/A</v>
      </c>
      <c r="M373" s="33" t="e">
        <f ca="1">R373*VLOOKUP($N373,INDIRECT('1.CropDatabase'!$C$3),35,0)</f>
        <v>#N/A</v>
      </c>
      <c r="O373" s="73" t="s">
        <v>46</v>
      </c>
      <c r="Q373" s="73" t="s">
        <v>49</v>
      </c>
      <c r="S373" s="73" t="s">
        <v>47</v>
      </c>
      <c r="T373" s="74" t="e">
        <f t="shared" ca="1" si="10"/>
        <v>#N/A</v>
      </c>
      <c r="U373" s="75" t="s">
        <v>52</v>
      </c>
      <c r="V373" s="76" t="e">
        <f t="shared" ca="1" si="11"/>
        <v>#N/A</v>
      </c>
    </row>
    <row r="374" spans="1:22" x14ac:dyDescent="0.2">
      <c r="A374" s="2"/>
      <c r="B374" s="108"/>
      <c r="C374" s="53" t="e">
        <f ca="1">R374*VLOOKUP(N374,INDIRECT('1.CropDatabase'!$C$3),8,0)</f>
        <v>#N/A</v>
      </c>
      <c r="D374" s="54" t="e">
        <f ca="1">IF(VLOOKUP(N374,INDIRECT('1.CropDatabase'!$C$3),9,0)="DS","DS",R374*VLOOKUP(N374,INDIRECT('1.CropDatabase'!$C$3),9,0))</f>
        <v>#N/A</v>
      </c>
      <c r="E374" s="74" t="e">
        <f ca="1">B374+VLOOKUP(N374,INDIRECT('1.CropDatabase'!$C$3),6,0)</f>
        <v>#N/A</v>
      </c>
      <c r="F374" s="3"/>
      <c r="H374" s="63" t="e">
        <f ca="1">VLOOKUP(N374,INDIRECT('1.CropDatabase'!$C$3),16,0)*R374</f>
        <v>#N/A</v>
      </c>
      <c r="I374" s="63" t="e">
        <f ca="1">VLOOKUP(N374,INDIRECT('1.CropDatabase'!$C$3),15,0)*R374</f>
        <v>#N/A</v>
      </c>
      <c r="J374" s="54" t="e">
        <f ca="1">B374+VLOOKUP(N374,INDIRECT('1.CropDatabase'!$C$3),12,0)</f>
        <v>#N/A</v>
      </c>
      <c r="K374" s="63" t="e">
        <f ca="1">B374+VLOOKUP(P374,INDIRECT('1.CropDatabase'!$C$3),12,0)+VLOOKUP(P374,INDIRECT('1.CropDatabase'!$C$3),13,0)</f>
        <v>#N/A</v>
      </c>
      <c r="L374" s="61" t="e">
        <f ca="1">VLOOKUP($N374,INDIRECT('1.CropDatabase'!$C$3),33,0)</f>
        <v>#N/A</v>
      </c>
      <c r="M374" s="33" t="e">
        <f ca="1">R374*VLOOKUP($N374,INDIRECT('1.CropDatabase'!$C$3),35,0)</f>
        <v>#N/A</v>
      </c>
      <c r="O374" s="73" t="s">
        <v>46</v>
      </c>
      <c r="Q374" s="73" t="s">
        <v>49</v>
      </c>
      <c r="S374" s="73" t="s">
        <v>47</v>
      </c>
      <c r="T374" s="74" t="e">
        <f t="shared" ca="1" si="10"/>
        <v>#N/A</v>
      </c>
      <c r="U374" s="75" t="s">
        <v>52</v>
      </c>
      <c r="V374" s="76" t="e">
        <f t="shared" ca="1" si="11"/>
        <v>#N/A</v>
      </c>
    </row>
    <row r="375" spans="1:22" x14ac:dyDescent="0.2">
      <c r="A375" s="2"/>
      <c r="B375" s="108"/>
      <c r="C375" s="53" t="e">
        <f ca="1">R375*VLOOKUP(N375,INDIRECT('1.CropDatabase'!$C$3),8,0)</f>
        <v>#N/A</v>
      </c>
      <c r="D375" s="54" t="e">
        <f ca="1">IF(VLOOKUP(N375,INDIRECT('1.CropDatabase'!$C$3),9,0)="DS","DS",R375*VLOOKUP(N375,INDIRECT('1.CropDatabase'!$C$3),9,0))</f>
        <v>#N/A</v>
      </c>
      <c r="E375" s="74" t="e">
        <f ca="1">B375+VLOOKUP(N375,INDIRECT('1.CropDatabase'!$C$3),6,0)</f>
        <v>#N/A</v>
      </c>
      <c r="F375" s="3"/>
      <c r="H375" s="63" t="e">
        <f ca="1">VLOOKUP(N375,INDIRECT('1.CropDatabase'!$C$3),16,0)*R375</f>
        <v>#N/A</v>
      </c>
      <c r="I375" s="63" t="e">
        <f ca="1">VLOOKUP(N375,INDIRECT('1.CropDatabase'!$C$3),15,0)*R375</f>
        <v>#N/A</v>
      </c>
      <c r="J375" s="54" t="e">
        <f ca="1">B375+VLOOKUP(N375,INDIRECT('1.CropDatabase'!$C$3),12,0)</f>
        <v>#N/A</v>
      </c>
      <c r="K375" s="63" t="e">
        <f ca="1">B375+VLOOKUP(P375,INDIRECT('1.CropDatabase'!$C$3),12,0)+VLOOKUP(P375,INDIRECT('1.CropDatabase'!$C$3),13,0)</f>
        <v>#N/A</v>
      </c>
      <c r="L375" s="61" t="e">
        <f ca="1">VLOOKUP($N375,INDIRECT('1.CropDatabase'!$C$3),33,0)</f>
        <v>#N/A</v>
      </c>
      <c r="M375" s="33" t="e">
        <f ca="1">R375*VLOOKUP($N375,INDIRECT('1.CropDatabase'!$C$3),35,0)</f>
        <v>#N/A</v>
      </c>
      <c r="O375" s="73" t="s">
        <v>46</v>
      </c>
      <c r="Q375" s="73" t="s">
        <v>49</v>
      </c>
      <c r="S375" s="73" t="s">
        <v>47</v>
      </c>
      <c r="T375" s="74" t="e">
        <f t="shared" ca="1" si="10"/>
        <v>#N/A</v>
      </c>
      <c r="U375" s="75" t="s">
        <v>52</v>
      </c>
      <c r="V375" s="76" t="e">
        <f t="shared" ca="1" si="11"/>
        <v>#N/A</v>
      </c>
    </row>
    <row r="376" spans="1:22" x14ac:dyDescent="0.2">
      <c r="A376" s="2"/>
      <c r="B376" s="108"/>
      <c r="C376" s="53" t="e">
        <f ca="1">R376*VLOOKUP(N376,INDIRECT('1.CropDatabase'!$C$3),8,0)</f>
        <v>#N/A</v>
      </c>
      <c r="D376" s="54" t="e">
        <f ca="1">IF(VLOOKUP(N376,INDIRECT('1.CropDatabase'!$C$3),9,0)="DS","DS",R376*VLOOKUP(N376,INDIRECT('1.CropDatabase'!$C$3),9,0))</f>
        <v>#N/A</v>
      </c>
      <c r="E376" s="74" t="e">
        <f ca="1">B376+VLOOKUP(N376,INDIRECT('1.CropDatabase'!$C$3),6,0)</f>
        <v>#N/A</v>
      </c>
      <c r="F376" s="3"/>
      <c r="H376" s="63" t="e">
        <f ca="1">VLOOKUP(N376,INDIRECT('1.CropDatabase'!$C$3),16,0)*R376</f>
        <v>#N/A</v>
      </c>
      <c r="I376" s="63" t="e">
        <f ca="1">VLOOKUP(N376,INDIRECT('1.CropDatabase'!$C$3),15,0)*R376</f>
        <v>#N/A</v>
      </c>
      <c r="J376" s="54" t="e">
        <f ca="1">B376+VLOOKUP(N376,INDIRECT('1.CropDatabase'!$C$3),12,0)</f>
        <v>#N/A</v>
      </c>
      <c r="K376" s="63" t="e">
        <f ca="1">B376+VLOOKUP(P376,INDIRECT('1.CropDatabase'!$C$3),12,0)+VLOOKUP(P376,INDIRECT('1.CropDatabase'!$C$3),13,0)</f>
        <v>#N/A</v>
      </c>
      <c r="L376" s="61" t="e">
        <f ca="1">VLOOKUP($N376,INDIRECT('1.CropDatabase'!$C$3),33,0)</f>
        <v>#N/A</v>
      </c>
      <c r="M376" s="33" t="e">
        <f ca="1">R376*VLOOKUP($N376,INDIRECT('1.CropDatabase'!$C$3),35,0)</f>
        <v>#N/A</v>
      </c>
      <c r="O376" s="73" t="s">
        <v>46</v>
      </c>
      <c r="Q376" s="73" t="s">
        <v>49</v>
      </c>
      <c r="S376" s="73" t="s">
        <v>47</v>
      </c>
      <c r="T376" s="74" t="e">
        <f t="shared" ca="1" si="10"/>
        <v>#N/A</v>
      </c>
      <c r="U376" s="75" t="s">
        <v>52</v>
      </c>
      <c r="V376" s="76" t="e">
        <f t="shared" ca="1" si="11"/>
        <v>#N/A</v>
      </c>
    </row>
    <row r="377" spans="1:22" x14ac:dyDescent="0.2">
      <c r="A377" s="2"/>
      <c r="B377" s="108"/>
      <c r="C377" s="53" t="e">
        <f ca="1">R377*VLOOKUP(N377,INDIRECT('1.CropDatabase'!$C$3),8,0)</f>
        <v>#N/A</v>
      </c>
      <c r="D377" s="54" t="e">
        <f ca="1">IF(VLOOKUP(N377,INDIRECT('1.CropDatabase'!$C$3),9,0)="DS","DS",R377*VLOOKUP(N377,INDIRECT('1.CropDatabase'!$C$3),9,0))</f>
        <v>#N/A</v>
      </c>
      <c r="E377" s="74" t="e">
        <f ca="1">B377+VLOOKUP(N377,INDIRECT('1.CropDatabase'!$C$3),6,0)</f>
        <v>#N/A</v>
      </c>
      <c r="F377" s="3"/>
      <c r="H377" s="63" t="e">
        <f ca="1">VLOOKUP(N377,INDIRECT('1.CropDatabase'!$C$3),16,0)*R377</f>
        <v>#N/A</v>
      </c>
      <c r="I377" s="63" t="e">
        <f ca="1">VLOOKUP(N377,INDIRECT('1.CropDatabase'!$C$3),15,0)*R377</f>
        <v>#N/A</v>
      </c>
      <c r="J377" s="54" t="e">
        <f ca="1">B377+VLOOKUP(N377,INDIRECT('1.CropDatabase'!$C$3),12,0)</f>
        <v>#N/A</v>
      </c>
      <c r="K377" s="63" t="e">
        <f ca="1">B377+VLOOKUP(P377,INDIRECT('1.CropDatabase'!$C$3),12,0)+VLOOKUP(P377,INDIRECT('1.CropDatabase'!$C$3),13,0)</f>
        <v>#N/A</v>
      </c>
      <c r="L377" s="61" t="e">
        <f ca="1">VLOOKUP($N377,INDIRECT('1.CropDatabase'!$C$3),33,0)</f>
        <v>#N/A</v>
      </c>
      <c r="M377" s="33" t="e">
        <f ca="1">R377*VLOOKUP($N377,INDIRECT('1.CropDatabase'!$C$3),35,0)</f>
        <v>#N/A</v>
      </c>
      <c r="O377" s="73" t="s">
        <v>46</v>
      </c>
      <c r="Q377" s="73" t="s">
        <v>49</v>
      </c>
      <c r="S377" s="73" t="s">
        <v>47</v>
      </c>
      <c r="T377" s="74" t="e">
        <f t="shared" ca="1" si="10"/>
        <v>#N/A</v>
      </c>
      <c r="U377" s="75" t="s">
        <v>52</v>
      </c>
      <c r="V377" s="76" t="e">
        <f t="shared" ca="1" si="11"/>
        <v>#N/A</v>
      </c>
    </row>
    <row r="378" spans="1:22" x14ac:dyDescent="0.2">
      <c r="A378" s="2"/>
      <c r="B378" s="108"/>
      <c r="C378" s="53" t="e">
        <f ca="1">R378*VLOOKUP(N378,INDIRECT('1.CropDatabase'!$C$3),8,0)</f>
        <v>#N/A</v>
      </c>
      <c r="D378" s="54" t="e">
        <f ca="1">IF(VLOOKUP(N378,INDIRECT('1.CropDatabase'!$C$3),9,0)="DS","DS",R378*VLOOKUP(N378,INDIRECT('1.CropDatabase'!$C$3),9,0))</f>
        <v>#N/A</v>
      </c>
      <c r="E378" s="74" t="e">
        <f ca="1">B378+VLOOKUP(N378,INDIRECT('1.CropDatabase'!$C$3),6,0)</f>
        <v>#N/A</v>
      </c>
      <c r="F378" s="3"/>
      <c r="H378" s="63" t="e">
        <f ca="1">VLOOKUP(N378,INDIRECT('1.CropDatabase'!$C$3),16,0)*R378</f>
        <v>#N/A</v>
      </c>
      <c r="I378" s="63" t="e">
        <f ca="1">VLOOKUP(N378,INDIRECT('1.CropDatabase'!$C$3),15,0)*R378</f>
        <v>#N/A</v>
      </c>
      <c r="J378" s="54" t="e">
        <f ca="1">B378+VLOOKUP(N378,INDIRECT('1.CropDatabase'!$C$3),12,0)</f>
        <v>#N/A</v>
      </c>
      <c r="K378" s="63" t="e">
        <f ca="1">B378+VLOOKUP(P378,INDIRECT('1.CropDatabase'!$C$3),12,0)+VLOOKUP(P378,INDIRECT('1.CropDatabase'!$C$3),13,0)</f>
        <v>#N/A</v>
      </c>
      <c r="L378" s="61" t="e">
        <f ca="1">VLOOKUP($N378,INDIRECT('1.CropDatabase'!$C$3),33,0)</f>
        <v>#N/A</v>
      </c>
      <c r="M378" s="33" t="e">
        <f ca="1">R378*VLOOKUP($N378,INDIRECT('1.CropDatabase'!$C$3),35,0)</f>
        <v>#N/A</v>
      </c>
      <c r="O378" s="73" t="s">
        <v>46</v>
      </c>
      <c r="Q378" s="73" t="s">
        <v>49</v>
      </c>
      <c r="S378" s="73" t="s">
        <v>47</v>
      </c>
      <c r="T378" s="74" t="e">
        <f t="shared" ca="1" si="10"/>
        <v>#N/A</v>
      </c>
      <c r="U378" s="75" t="s">
        <v>52</v>
      </c>
      <c r="V378" s="76" t="e">
        <f t="shared" ca="1" si="11"/>
        <v>#N/A</v>
      </c>
    </row>
    <row r="379" spans="1:22" x14ac:dyDescent="0.2">
      <c r="A379" s="2"/>
      <c r="B379" s="108"/>
      <c r="C379" s="53" t="e">
        <f ca="1">R379*VLOOKUP(N379,INDIRECT('1.CropDatabase'!$C$3),8,0)</f>
        <v>#N/A</v>
      </c>
      <c r="D379" s="54" t="e">
        <f ca="1">IF(VLOOKUP(N379,INDIRECT('1.CropDatabase'!$C$3),9,0)="DS","DS",R379*VLOOKUP(N379,INDIRECT('1.CropDatabase'!$C$3),9,0))</f>
        <v>#N/A</v>
      </c>
      <c r="E379" s="74" t="e">
        <f ca="1">B379+VLOOKUP(N379,INDIRECT('1.CropDatabase'!$C$3),6,0)</f>
        <v>#N/A</v>
      </c>
      <c r="F379" s="3"/>
      <c r="H379" s="63" t="e">
        <f ca="1">VLOOKUP(N379,INDIRECT('1.CropDatabase'!$C$3),16,0)*R379</f>
        <v>#N/A</v>
      </c>
      <c r="I379" s="63" t="e">
        <f ca="1">VLOOKUP(N379,INDIRECT('1.CropDatabase'!$C$3),15,0)*R379</f>
        <v>#N/A</v>
      </c>
      <c r="J379" s="54" t="e">
        <f ca="1">B379+VLOOKUP(N379,INDIRECT('1.CropDatabase'!$C$3),12,0)</f>
        <v>#N/A</v>
      </c>
      <c r="K379" s="63" t="e">
        <f ca="1">B379+VLOOKUP(P379,INDIRECT('1.CropDatabase'!$C$3),12,0)+VLOOKUP(P379,INDIRECT('1.CropDatabase'!$C$3),13,0)</f>
        <v>#N/A</v>
      </c>
      <c r="L379" s="61" t="e">
        <f ca="1">VLOOKUP($N379,INDIRECT('1.CropDatabase'!$C$3),33,0)</f>
        <v>#N/A</v>
      </c>
      <c r="M379" s="33" t="e">
        <f ca="1">R379*VLOOKUP($N379,INDIRECT('1.CropDatabase'!$C$3),35,0)</f>
        <v>#N/A</v>
      </c>
      <c r="O379" s="73" t="s">
        <v>46</v>
      </c>
      <c r="Q379" s="73" t="s">
        <v>49</v>
      </c>
      <c r="S379" s="73" t="s">
        <v>47</v>
      </c>
      <c r="T379" s="74" t="e">
        <f t="shared" ca="1" si="10"/>
        <v>#N/A</v>
      </c>
      <c r="U379" s="75" t="s">
        <v>52</v>
      </c>
      <c r="V379" s="76" t="e">
        <f t="shared" ca="1" si="11"/>
        <v>#N/A</v>
      </c>
    </row>
    <row r="380" spans="1:22" x14ac:dyDescent="0.2">
      <c r="A380" s="2"/>
      <c r="B380" s="108"/>
      <c r="C380" s="53" t="e">
        <f ca="1">R380*VLOOKUP(N380,INDIRECT('1.CropDatabase'!$C$3),8,0)</f>
        <v>#N/A</v>
      </c>
      <c r="D380" s="54" t="e">
        <f ca="1">IF(VLOOKUP(N380,INDIRECT('1.CropDatabase'!$C$3),9,0)="DS","DS",R380*VLOOKUP(N380,INDIRECT('1.CropDatabase'!$C$3),9,0))</f>
        <v>#N/A</v>
      </c>
      <c r="E380" s="74" t="e">
        <f ca="1">B380+VLOOKUP(N380,INDIRECT('1.CropDatabase'!$C$3),6,0)</f>
        <v>#N/A</v>
      </c>
      <c r="F380" s="3"/>
      <c r="H380" s="63" t="e">
        <f ca="1">VLOOKUP(N380,INDIRECT('1.CropDatabase'!$C$3),16,0)*R380</f>
        <v>#N/A</v>
      </c>
      <c r="I380" s="63" t="e">
        <f ca="1">VLOOKUP(N380,INDIRECT('1.CropDatabase'!$C$3),15,0)*R380</f>
        <v>#N/A</v>
      </c>
      <c r="J380" s="54" t="e">
        <f ca="1">B380+VLOOKUP(N380,INDIRECT('1.CropDatabase'!$C$3),12,0)</f>
        <v>#N/A</v>
      </c>
      <c r="K380" s="63" t="e">
        <f ca="1">B380+VLOOKUP(P380,INDIRECT('1.CropDatabase'!$C$3),12,0)+VLOOKUP(P380,INDIRECT('1.CropDatabase'!$C$3),13,0)</f>
        <v>#N/A</v>
      </c>
      <c r="L380" s="61" t="e">
        <f ca="1">VLOOKUP($N380,INDIRECT('1.CropDatabase'!$C$3),33,0)</f>
        <v>#N/A</v>
      </c>
      <c r="M380" s="33" t="e">
        <f ca="1">R380*VLOOKUP($N380,INDIRECT('1.CropDatabase'!$C$3),35,0)</f>
        <v>#N/A</v>
      </c>
      <c r="O380" s="73" t="s">
        <v>46</v>
      </c>
      <c r="Q380" s="73" t="s">
        <v>49</v>
      </c>
      <c r="S380" s="73" t="s">
        <v>47</v>
      </c>
      <c r="T380" s="74" t="e">
        <f t="shared" ca="1" si="10"/>
        <v>#N/A</v>
      </c>
      <c r="U380" s="75" t="s">
        <v>52</v>
      </c>
      <c r="V380" s="76" t="e">
        <f t="shared" ca="1" si="11"/>
        <v>#N/A</v>
      </c>
    </row>
    <row r="381" spans="1:22" x14ac:dyDescent="0.2">
      <c r="A381" s="2"/>
      <c r="B381" s="108"/>
      <c r="C381" s="53" t="e">
        <f ca="1">R381*VLOOKUP(N381,INDIRECT('1.CropDatabase'!$C$3),8,0)</f>
        <v>#N/A</v>
      </c>
      <c r="D381" s="54" t="e">
        <f ca="1">IF(VLOOKUP(N381,INDIRECT('1.CropDatabase'!$C$3),9,0)="DS","DS",R381*VLOOKUP(N381,INDIRECT('1.CropDatabase'!$C$3),9,0))</f>
        <v>#N/A</v>
      </c>
      <c r="E381" s="74" t="e">
        <f ca="1">B381+VLOOKUP(N381,INDIRECT('1.CropDatabase'!$C$3),6,0)</f>
        <v>#N/A</v>
      </c>
      <c r="F381" s="3"/>
      <c r="H381" s="63" t="e">
        <f ca="1">VLOOKUP(N381,INDIRECT('1.CropDatabase'!$C$3),16,0)*R381</f>
        <v>#N/A</v>
      </c>
      <c r="I381" s="63" t="e">
        <f ca="1">VLOOKUP(N381,INDIRECT('1.CropDatabase'!$C$3),15,0)*R381</f>
        <v>#N/A</v>
      </c>
      <c r="J381" s="54" t="e">
        <f ca="1">B381+VLOOKUP(N381,INDIRECT('1.CropDatabase'!$C$3),12,0)</f>
        <v>#N/A</v>
      </c>
      <c r="K381" s="63" t="e">
        <f ca="1">B381+VLOOKUP(P381,INDIRECT('1.CropDatabase'!$C$3),12,0)+VLOOKUP(P381,INDIRECT('1.CropDatabase'!$C$3),13,0)</f>
        <v>#N/A</v>
      </c>
      <c r="L381" s="61" t="e">
        <f ca="1">VLOOKUP($N381,INDIRECT('1.CropDatabase'!$C$3),33,0)</f>
        <v>#N/A</v>
      </c>
      <c r="M381" s="33" t="e">
        <f ca="1">R381*VLOOKUP($N381,INDIRECT('1.CropDatabase'!$C$3),35,0)</f>
        <v>#N/A</v>
      </c>
      <c r="O381" s="73" t="s">
        <v>46</v>
      </c>
      <c r="Q381" s="73" t="s">
        <v>49</v>
      </c>
      <c r="S381" s="73" t="s">
        <v>47</v>
      </c>
      <c r="T381" s="74" t="e">
        <f t="shared" ca="1" si="10"/>
        <v>#N/A</v>
      </c>
      <c r="U381" s="75" t="s">
        <v>52</v>
      </c>
      <c r="V381" s="76" t="e">
        <f t="shared" ca="1" si="11"/>
        <v>#N/A</v>
      </c>
    </row>
    <row r="382" spans="1:22" x14ac:dyDescent="0.2">
      <c r="A382" s="2"/>
      <c r="B382" s="108"/>
      <c r="C382" s="53" t="e">
        <f ca="1">R382*VLOOKUP(N382,INDIRECT('1.CropDatabase'!$C$3),8,0)</f>
        <v>#N/A</v>
      </c>
      <c r="D382" s="54" t="e">
        <f ca="1">IF(VLOOKUP(N382,INDIRECT('1.CropDatabase'!$C$3),9,0)="DS","DS",R382*VLOOKUP(N382,INDIRECT('1.CropDatabase'!$C$3),9,0))</f>
        <v>#N/A</v>
      </c>
      <c r="E382" s="74" t="e">
        <f ca="1">B382+VLOOKUP(N382,INDIRECT('1.CropDatabase'!$C$3),6,0)</f>
        <v>#N/A</v>
      </c>
      <c r="F382" s="3"/>
      <c r="H382" s="63" t="e">
        <f ca="1">VLOOKUP(N382,INDIRECT('1.CropDatabase'!$C$3),16,0)*R382</f>
        <v>#N/A</v>
      </c>
      <c r="I382" s="63" t="e">
        <f ca="1">VLOOKUP(N382,INDIRECT('1.CropDatabase'!$C$3),15,0)*R382</f>
        <v>#N/A</v>
      </c>
      <c r="J382" s="54" t="e">
        <f ca="1">B382+VLOOKUP(N382,INDIRECT('1.CropDatabase'!$C$3),12,0)</f>
        <v>#N/A</v>
      </c>
      <c r="K382" s="63" t="e">
        <f ca="1">B382+VLOOKUP(P382,INDIRECT('1.CropDatabase'!$C$3),12,0)+VLOOKUP(P382,INDIRECT('1.CropDatabase'!$C$3),13,0)</f>
        <v>#N/A</v>
      </c>
      <c r="L382" s="61" t="e">
        <f ca="1">VLOOKUP($N382,INDIRECT('1.CropDatabase'!$C$3),33,0)</f>
        <v>#N/A</v>
      </c>
      <c r="M382" s="33" t="e">
        <f ca="1">R382*VLOOKUP($N382,INDIRECT('1.CropDatabase'!$C$3),35,0)</f>
        <v>#N/A</v>
      </c>
      <c r="O382" s="73" t="s">
        <v>46</v>
      </c>
      <c r="Q382" s="73" t="s">
        <v>49</v>
      </c>
      <c r="S382" s="73" t="s">
        <v>47</v>
      </c>
      <c r="T382" s="74" t="e">
        <f t="shared" ca="1" si="10"/>
        <v>#N/A</v>
      </c>
      <c r="U382" s="75" t="s">
        <v>52</v>
      </c>
      <c r="V382" s="76" t="e">
        <f t="shared" ca="1" si="11"/>
        <v>#N/A</v>
      </c>
    </row>
    <row r="383" spans="1:22" x14ac:dyDescent="0.2">
      <c r="A383" s="2"/>
      <c r="B383" s="108"/>
      <c r="C383" s="53" t="e">
        <f ca="1">R383*VLOOKUP(N383,INDIRECT('1.CropDatabase'!$C$3),8,0)</f>
        <v>#N/A</v>
      </c>
      <c r="D383" s="54" t="e">
        <f ca="1">IF(VLOOKUP(N383,INDIRECT('1.CropDatabase'!$C$3),9,0)="DS","DS",R383*VLOOKUP(N383,INDIRECT('1.CropDatabase'!$C$3),9,0))</f>
        <v>#N/A</v>
      </c>
      <c r="E383" s="74" t="e">
        <f ca="1">B383+VLOOKUP(N383,INDIRECT('1.CropDatabase'!$C$3),6,0)</f>
        <v>#N/A</v>
      </c>
      <c r="F383" s="3"/>
      <c r="H383" s="63" t="e">
        <f ca="1">VLOOKUP(N383,INDIRECT('1.CropDatabase'!$C$3),16,0)*R383</f>
        <v>#N/A</v>
      </c>
      <c r="I383" s="63" t="e">
        <f ca="1">VLOOKUP(N383,INDIRECT('1.CropDatabase'!$C$3),15,0)*R383</f>
        <v>#N/A</v>
      </c>
      <c r="J383" s="54" t="e">
        <f ca="1">B383+VLOOKUP(N383,INDIRECT('1.CropDatabase'!$C$3),12,0)</f>
        <v>#N/A</v>
      </c>
      <c r="K383" s="63" t="e">
        <f ca="1">B383+VLOOKUP(P383,INDIRECT('1.CropDatabase'!$C$3),12,0)+VLOOKUP(P383,INDIRECT('1.CropDatabase'!$C$3),13,0)</f>
        <v>#N/A</v>
      </c>
      <c r="L383" s="61" t="e">
        <f ca="1">VLOOKUP($N383,INDIRECT('1.CropDatabase'!$C$3),33,0)</f>
        <v>#N/A</v>
      </c>
      <c r="M383" s="33" t="e">
        <f ca="1">R383*VLOOKUP($N383,INDIRECT('1.CropDatabase'!$C$3),35,0)</f>
        <v>#N/A</v>
      </c>
      <c r="O383" s="73" t="s">
        <v>46</v>
      </c>
      <c r="Q383" s="73" t="s">
        <v>49</v>
      </c>
      <c r="S383" s="73" t="s">
        <v>47</v>
      </c>
      <c r="T383" s="74" t="e">
        <f t="shared" ca="1" si="10"/>
        <v>#N/A</v>
      </c>
      <c r="U383" s="75" t="s">
        <v>52</v>
      </c>
      <c r="V383" s="76" t="e">
        <f t="shared" ca="1" si="11"/>
        <v>#N/A</v>
      </c>
    </row>
    <row r="384" spans="1:22" x14ac:dyDescent="0.2">
      <c r="A384" s="2"/>
      <c r="B384" s="108"/>
      <c r="C384" s="53" t="e">
        <f ca="1">R384*VLOOKUP(N384,INDIRECT('1.CropDatabase'!$C$3),8,0)</f>
        <v>#N/A</v>
      </c>
      <c r="D384" s="54" t="e">
        <f ca="1">IF(VLOOKUP(N384,INDIRECT('1.CropDatabase'!$C$3),9,0)="DS","DS",R384*VLOOKUP(N384,INDIRECT('1.CropDatabase'!$C$3),9,0))</f>
        <v>#N/A</v>
      </c>
      <c r="E384" s="74" t="e">
        <f ca="1">B384+VLOOKUP(N384,INDIRECT('1.CropDatabase'!$C$3),6,0)</f>
        <v>#N/A</v>
      </c>
      <c r="F384" s="3"/>
      <c r="H384" s="63" t="e">
        <f ca="1">VLOOKUP(N384,INDIRECT('1.CropDatabase'!$C$3),16,0)*R384</f>
        <v>#N/A</v>
      </c>
      <c r="I384" s="63" t="e">
        <f ca="1">VLOOKUP(N384,INDIRECT('1.CropDatabase'!$C$3),15,0)*R384</f>
        <v>#N/A</v>
      </c>
      <c r="J384" s="54" t="e">
        <f ca="1">B384+VLOOKUP(N384,INDIRECT('1.CropDatabase'!$C$3),12,0)</f>
        <v>#N/A</v>
      </c>
      <c r="K384" s="63" t="e">
        <f ca="1">B384+VLOOKUP(P384,INDIRECT('1.CropDatabase'!$C$3),12,0)+VLOOKUP(P384,INDIRECT('1.CropDatabase'!$C$3),13,0)</f>
        <v>#N/A</v>
      </c>
      <c r="L384" s="61" t="e">
        <f ca="1">VLOOKUP($N384,INDIRECT('1.CropDatabase'!$C$3),33,0)</f>
        <v>#N/A</v>
      </c>
      <c r="M384" s="33" t="e">
        <f ca="1">R384*VLOOKUP($N384,INDIRECT('1.CropDatabase'!$C$3),35,0)</f>
        <v>#N/A</v>
      </c>
      <c r="O384" s="73" t="s">
        <v>46</v>
      </c>
      <c r="Q384" s="73" t="s">
        <v>49</v>
      </c>
      <c r="S384" s="73" t="s">
        <v>47</v>
      </c>
      <c r="T384" s="74" t="e">
        <f t="shared" ca="1" si="10"/>
        <v>#N/A</v>
      </c>
      <c r="U384" s="75" t="s">
        <v>52</v>
      </c>
      <c r="V384" s="76" t="e">
        <f t="shared" ca="1" si="11"/>
        <v>#N/A</v>
      </c>
    </row>
    <row r="385" spans="1:22" x14ac:dyDescent="0.2">
      <c r="A385" s="2"/>
      <c r="B385" s="108"/>
      <c r="C385" s="53" t="e">
        <f ca="1">R385*VLOOKUP(N385,INDIRECT('1.CropDatabase'!$C$3),8,0)</f>
        <v>#N/A</v>
      </c>
      <c r="D385" s="54" t="e">
        <f ca="1">IF(VLOOKUP(N385,INDIRECT('1.CropDatabase'!$C$3),9,0)="DS","DS",R385*VLOOKUP(N385,INDIRECT('1.CropDatabase'!$C$3),9,0))</f>
        <v>#N/A</v>
      </c>
      <c r="E385" s="74" t="e">
        <f ca="1">B385+VLOOKUP(N385,INDIRECT('1.CropDatabase'!$C$3),6,0)</f>
        <v>#N/A</v>
      </c>
      <c r="F385" s="3"/>
      <c r="H385" s="63" t="e">
        <f ca="1">VLOOKUP(N385,INDIRECT('1.CropDatabase'!$C$3),16,0)*R385</f>
        <v>#N/A</v>
      </c>
      <c r="I385" s="63" t="e">
        <f ca="1">VLOOKUP(N385,INDIRECT('1.CropDatabase'!$C$3),15,0)*R385</f>
        <v>#N/A</v>
      </c>
      <c r="J385" s="54" t="e">
        <f ca="1">B385+VLOOKUP(N385,INDIRECT('1.CropDatabase'!$C$3),12,0)</f>
        <v>#N/A</v>
      </c>
      <c r="K385" s="63" t="e">
        <f ca="1">B385+VLOOKUP(P385,INDIRECT('1.CropDatabase'!$C$3),12,0)+VLOOKUP(P385,INDIRECT('1.CropDatabase'!$C$3),13,0)</f>
        <v>#N/A</v>
      </c>
      <c r="L385" s="61" t="e">
        <f ca="1">VLOOKUP($N385,INDIRECT('1.CropDatabase'!$C$3),33,0)</f>
        <v>#N/A</v>
      </c>
      <c r="M385" s="33" t="e">
        <f ca="1">R385*VLOOKUP($N385,INDIRECT('1.CropDatabase'!$C$3),35,0)</f>
        <v>#N/A</v>
      </c>
      <c r="O385" s="73" t="s">
        <v>46</v>
      </c>
      <c r="Q385" s="73" t="s">
        <v>49</v>
      </c>
      <c r="S385" s="73" t="s">
        <v>47</v>
      </c>
      <c r="T385" s="74" t="e">
        <f t="shared" ca="1" si="10"/>
        <v>#N/A</v>
      </c>
      <c r="U385" s="75" t="s">
        <v>52</v>
      </c>
      <c r="V385" s="76" t="e">
        <f t="shared" ca="1" si="11"/>
        <v>#N/A</v>
      </c>
    </row>
    <row r="386" spans="1:22" x14ac:dyDescent="0.2">
      <c r="A386" s="2"/>
      <c r="B386" s="108"/>
      <c r="C386" s="53" t="e">
        <f ca="1">R386*VLOOKUP(N386,INDIRECT('1.CropDatabase'!$C$3),8,0)</f>
        <v>#N/A</v>
      </c>
      <c r="D386" s="54" t="e">
        <f ca="1">IF(VLOOKUP(N386,INDIRECT('1.CropDatabase'!$C$3),9,0)="DS","DS",R386*VLOOKUP(N386,INDIRECT('1.CropDatabase'!$C$3),9,0))</f>
        <v>#N/A</v>
      </c>
      <c r="E386" s="74" t="e">
        <f ca="1">B386+VLOOKUP(N386,INDIRECT('1.CropDatabase'!$C$3),6,0)</f>
        <v>#N/A</v>
      </c>
      <c r="F386" s="3"/>
      <c r="H386" s="63" t="e">
        <f ca="1">VLOOKUP(N386,INDIRECT('1.CropDatabase'!$C$3),16,0)*R386</f>
        <v>#N/A</v>
      </c>
      <c r="I386" s="63" t="e">
        <f ca="1">VLOOKUP(N386,INDIRECT('1.CropDatabase'!$C$3),15,0)*R386</f>
        <v>#N/A</v>
      </c>
      <c r="J386" s="54" t="e">
        <f ca="1">B386+VLOOKUP(N386,INDIRECT('1.CropDatabase'!$C$3),12,0)</f>
        <v>#N/A</v>
      </c>
      <c r="K386" s="63" t="e">
        <f ca="1">B386+VLOOKUP(P386,INDIRECT('1.CropDatabase'!$C$3),12,0)+VLOOKUP(P386,INDIRECT('1.CropDatabase'!$C$3),13,0)</f>
        <v>#N/A</v>
      </c>
      <c r="L386" s="61" t="e">
        <f ca="1">VLOOKUP($N386,INDIRECT('1.CropDatabase'!$C$3),33,0)</f>
        <v>#N/A</v>
      </c>
      <c r="M386" s="33" t="e">
        <f ca="1">R386*VLOOKUP($N386,INDIRECT('1.CropDatabase'!$C$3),35,0)</f>
        <v>#N/A</v>
      </c>
      <c r="O386" s="73" t="s">
        <v>46</v>
      </c>
      <c r="Q386" s="73" t="s">
        <v>49</v>
      </c>
      <c r="S386" s="73" t="s">
        <v>47</v>
      </c>
      <c r="T386" s="74" t="e">
        <f t="shared" ca="1" si="10"/>
        <v>#N/A</v>
      </c>
      <c r="U386" s="75" t="s">
        <v>52</v>
      </c>
      <c r="V386" s="76" t="e">
        <f t="shared" ca="1" si="11"/>
        <v>#N/A</v>
      </c>
    </row>
    <row r="387" spans="1:22" x14ac:dyDescent="0.2">
      <c r="A387" s="2"/>
      <c r="B387" s="108"/>
      <c r="C387" s="53" t="e">
        <f ca="1">R387*VLOOKUP(N387,INDIRECT('1.CropDatabase'!$C$3),8,0)</f>
        <v>#N/A</v>
      </c>
      <c r="D387" s="54" t="e">
        <f ca="1">IF(VLOOKUP(N387,INDIRECT('1.CropDatabase'!$C$3),9,0)="DS","DS",R387*VLOOKUP(N387,INDIRECT('1.CropDatabase'!$C$3),9,0))</f>
        <v>#N/A</v>
      </c>
      <c r="E387" s="74" t="e">
        <f ca="1">B387+VLOOKUP(N387,INDIRECT('1.CropDatabase'!$C$3),6,0)</f>
        <v>#N/A</v>
      </c>
      <c r="F387" s="3"/>
      <c r="H387" s="63" t="e">
        <f ca="1">VLOOKUP(N387,INDIRECT('1.CropDatabase'!$C$3),16,0)*R387</f>
        <v>#N/A</v>
      </c>
      <c r="I387" s="63" t="e">
        <f ca="1">VLOOKUP(N387,INDIRECT('1.CropDatabase'!$C$3),15,0)*R387</f>
        <v>#N/A</v>
      </c>
      <c r="J387" s="54" t="e">
        <f ca="1">B387+VLOOKUP(N387,INDIRECT('1.CropDatabase'!$C$3),12,0)</f>
        <v>#N/A</v>
      </c>
      <c r="K387" s="63" t="e">
        <f ca="1">B387+VLOOKUP(P387,INDIRECT('1.CropDatabase'!$C$3),12,0)+VLOOKUP(P387,INDIRECT('1.CropDatabase'!$C$3),13,0)</f>
        <v>#N/A</v>
      </c>
      <c r="L387" s="61" t="e">
        <f ca="1">VLOOKUP($N387,INDIRECT('1.CropDatabase'!$C$3),33,0)</f>
        <v>#N/A</v>
      </c>
      <c r="M387" s="33" t="e">
        <f ca="1">R387*VLOOKUP($N387,INDIRECT('1.CropDatabase'!$C$3),35,0)</f>
        <v>#N/A</v>
      </c>
      <c r="O387" s="73" t="s">
        <v>46</v>
      </c>
      <c r="Q387" s="73" t="s">
        <v>49</v>
      </c>
      <c r="S387" s="73" t="s">
        <v>47</v>
      </c>
      <c r="T387" s="74" t="e">
        <f t="shared" ca="1" si="10"/>
        <v>#N/A</v>
      </c>
      <c r="U387" s="75" t="s">
        <v>52</v>
      </c>
      <c r="V387" s="76" t="e">
        <f t="shared" ca="1" si="11"/>
        <v>#N/A</v>
      </c>
    </row>
    <row r="388" spans="1:22" x14ac:dyDescent="0.2">
      <c r="A388" s="2"/>
      <c r="B388" s="108"/>
      <c r="C388" s="53" t="e">
        <f ca="1">R388*VLOOKUP(N388,INDIRECT('1.CropDatabase'!$C$3),8,0)</f>
        <v>#N/A</v>
      </c>
      <c r="D388" s="54" t="e">
        <f ca="1">IF(VLOOKUP(N388,INDIRECT('1.CropDatabase'!$C$3),9,0)="DS","DS",R388*VLOOKUP(N388,INDIRECT('1.CropDatabase'!$C$3),9,0))</f>
        <v>#N/A</v>
      </c>
      <c r="E388" s="74" t="e">
        <f ca="1">B388+VLOOKUP(N388,INDIRECT('1.CropDatabase'!$C$3),6,0)</f>
        <v>#N/A</v>
      </c>
      <c r="F388" s="3"/>
      <c r="H388" s="63" t="e">
        <f ca="1">VLOOKUP(N388,INDIRECT('1.CropDatabase'!$C$3),16,0)*R388</f>
        <v>#N/A</v>
      </c>
      <c r="I388" s="63" t="e">
        <f ca="1">VLOOKUP(N388,INDIRECT('1.CropDatabase'!$C$3),15,0)*R388</f>
        <v>#N/A</v>
      </c>
      <c r="J388" s="54" t="e">
        <f ca="1">B388+VLOOKUP(N388,INDIRECT('1.CropDatabase'!$C$3),12,0)</f>
        <v>#N/A</v>
      </c>
      <c r="K388" s="63" t="e">
        <f ca="1">B388+VLOOKUP(P388,INDIRECT('1.CropDatabase'!$C$3),12,0)+VLOOKUP(P388,INDIRECT('1.CropDatabase'!$C$3),13,0)</f>
        <v>#N/A</v>
      </c>
      <c r="L388" s="61" t="e">
        <f ca="1">VLOOKUP($N388,INDIRECT('1.CropDatabase'!$C$3),33,0)</f>
        <v>#N/A</v>
      </c>
      <c r="M388" s="33" t="e">
        <f ca="1">R388*VLOOKUP($N388,INDIRECT('1.CropDatabase'!$C$3),35,0)</f>
        <v>#N/A</v>
      </c>
      <c r="O388" s="73" t="s">
        <v>46</v>
      </c>
      <c r="Q388" s="73" t="s">
        <v>49</v>
      </c>
      <c r="S388" s="73" t="s">
        <v>47</v>
      </c>
      <c r="T388" s="74" t="e">
        <f t="shared" ca="1" si="10"/>
        <v>#N/A</v>
      </c>
      <c r="U388" s="75" t="s">
        <v>52</v>
      </c>
      <c r="V388" s="76" t="e">
        <f t="shared" ca="1" si="11"/>
        <v>#N/A</v>
      </c>
    </row>
    <row r="389" spans="1:22" x14ac:dyDescent="0.2">
      <c r="A389" s="2"/>
      <c r="B389" s="108"/>
      <c r="C389" s="53" t="e">
        <f ca="1">R389*VLOOKUP(N389,INDIRECT('1.CropDatabase'!$C$3),8,0)</f>
        <v>#N/A</v>
      </c>
      <c r="D389" s="54" t="e">
        <f ca="1">IF(VLOOKUP(N389,INDIRECT('1.CropDatabase'!$C$3),9,0)="DS","DS",R389*VLOOKUP(N389,INDIRECT('1.CropDatabase'!$C$3),9,0))</f>
        <v>#N/A</v>
      </c>
      <c r="E389" s="74" t="e">
        <f ca="1">B389+VLOOKUP(N389,INDIRECT('1.CropDatabase'!$C$3),6,0)</f>
        <v>#N/A</v>
      </c>
      <c r="F389" s="3"/>
      <c r="H389" s="63" t="e">
        <f ca="1">VLOOKUP(N389,INDIRECT('1.CropDatabase'!$C$3),16,0)*R389</f>
        <v>#N/A</v>
      </c>
      <c r="I389" s="63" t="e">
        <f ca="1">VLOOKUP(N389,INDIRECT('1.CropDatabase'!$C$3),15,0)*R389</f>
        <v>#N/A</v>
      </c>
      <c r="J389" s="54" t="e">
        <f ca="1">B389+VLOOKUP(N389,INDIRECT('1.CropDatabase'!$C$3),12,0)</f>
        <v>#N/A</v>
      </c>
      <c r="K389" s="63" t="e">
        <f ca="1">B389+VLOOKUP(P389,INDIRECT('1.CropDatabase'!$C$3),12,0)+VLOOKUP(P389,INDIRECT('1.CropDatabase'!$C$3),13,0)</f>
        <v>#N/A</v>
      </c>
      <c r="L389" s="61" t="e">
        <f ca="1">VLOOKUP($N389,INDIRECT('1.CropDatabase'!$C$3),33,0)</f>
        <v>#N/A</v>
      </c>
      <c r="M389" s="33" t="e">
        <f ca="1">R389*VLOOKUP($N389,INDIRECT('1.CropDatabase'!$C$3),35,0)</f>
        <v>#N/A</v>
      </c>
      <c r="O389" s="73" t="s">
        <v>46</v>
      </c>
      <c r="Q389" s="73" t="s">
        <v>49</v>
      </c>
      <c r="S389" s="73" t="s">
        <v>47</v>
      </c>
      <c r="T389" s="74" t="e">
        <f t="shared" ca="1" si="10"/>
        <v>#N/A</v>
      </c>
      <c r="U389" s="75" t="s">
        <v>52</v>
      </c>
      <c r="V389" s="76" t="e">
        <f t="shared" ca="1" si="11"/>
        <v>#N/A</v>
      </c>
    </row>
    <row r="390" spans="1:22" x14ac:dyDescent="0.2">
      <c r="A390" s="2"/>
      <c r="B390" s="108"/>
      <c r="C390" s="53" t="e">
        <f ca="1">R390*VLOOKUP(N390,INDIRECT('1.CropDatabase'!$C$3),8,0)</f>
        <v>#N/A</v>
      </c>
      <c r="D390" s="54" t="e">
        <f ca="1">IF(VLOOKUP(N390,INDIRECT('1.CropDatabase'!$C$3),9,0)="DS","DS",R390*VLOOKUP(N390,INDIRECT('1.CropDatabase'!$C$3),9,0))</f>
        <v>#N/A</v>
      </c>
      <c r="E390" s="74" t="e">
        <f ca="1">B390+VLOOKUP(N390,INDIRECT('1.CropDatabase'!$C$3),6,0)</f>
        <v>#N/A</v>
      </c>
      <c r="F390" s="3"/>
      <c r="H390" s="63" t="e">
        <f ca="1">VLOOKUP(N390,INDIRECT('1.CropDatabase'!$C$3),16,0)*R390</f>
        <v>#N/A</v>
      </c>
      <c r="I390" s="63" t="e">
        <f ca="1">VLOOKUP(N390,INDIRECT('1.CropDatabase'!$C$3),15,0)*R390</f>
        <v>#N/A</v>
      </c>
      <c r="J390" s="54" t="e">
        <f ca="1">B390+VLOOKUP(N390,INDIRECT('1.CropDatabase'!$C$3),12,0)</f>
        <v>#N/A</v>
      </c>
      <c r="K390" s="63" t="e">
        <f ca="1">B390+VLOOKUP(P390,INDIRECT('1.CropDatabase'!$C$3),12,0)+VLOOKUP(P390,INDIRECT('1.CropDatabase'!$C$3),13,0)</f>
        <v>#N/A</v>
      </c>
      <c r="L390" s="61" t="e">
        <f ca="1">VLOOKUP($N390,INDIRECT('1.CropDatabase'!$C$3),33,0)</f>
        <v>#N/A</v>
      </c>
      <c r="M390" s="33" t="e">
        <f ca="1">R390*VLOOKUP($N390,INDIRECT('1.CropDatabase'!$C$3),35,0)</f>
        <v>#N/A</v>
      </c>
      <c r="O390" s="73" t="s">
        <v>46</v>
      </c>
      <c r="Q390" s="73" t="s">
        <v>49</v>
      </c>
      <c r="S390" s="73" t="s">
        <v>47</v>
      </c>
      <c r="T390" s="74" t="e">
        <f t="shared" ca="1" si="10"/>
        <v>#N/A</v>
      </c>
      <c r="U390" s="75" t="s">
        <v>52</v>
      </c>
      <c r="V390" s="76" t="e">
        <f t="shared" ca="1" si="11"/>
        <v>#N/A</v>
      </c>
    </row>
    <row r="391" spans="1:22" x14ac:dyDescent="0.2">
      <c r="A391" s="2"/>
      <c r="B391" s="108"/>
      <c r="C391" s="53" t="e">
        <f ca="1">R391*VLOOKUP(N391,INDIRECT('1.CropDatabase'!$C$3),8,0)</f>
        <v>#N/A</v>
      </c>
      <c r="D391" s="54" t="e">
        <f ca="1">IF(VLOOKUP(N391,INDIRECT('1.CropDatabase'!$C$3),9,0)="DS","DS",R391*VLOOKUP(N391,INDIRECT('1.CropDatabase'!$C$3),9,0))</f>
        <v>#N/A</v>
      </c>
      <c r="E391" s="74" t="e">
        <f ca="1">B391+VLOOKUP(N391,INDIRECT('1.CropDatabase'!$C$3),6,0)</f>
        <v>#N/A</v>
      </c>
      <c r="F391" s="3"/>
      <c r="H391" s="63" t="e">
        <f ca="1">VLOOKUP(N391,INDIRECT('1.CropDatabase'!$C$3),16,0)*R391</f>
        <v>#N/A</v>
      </c>
      <c r="I391" s="63" t="e">
        <f ca="1">VLOOKUP(N391,INDIRECT('1.CropDatabase'!$C$3),15,0)*R391</f>
        <v>#N/A</v>
      </c>
      <c r="J391" s="54" t="e">
        <f ca="1">B391+VLOOKUP(N391,INDIRECT('1.CropDatabase'!$C$3),12,0)</f>
        <v>#N/A</v>
      </c>
      <c r="K391" s="63" t="e">
        <f ca="1">B391+VLOOKUP(P391,INDIRECT('1.CropDatabase'!$C$3),12,0)+VLOOKUP(P391,INDIRECT('1.CropDatabase'!$C$3),13,0)</f>
        <v>#N/A</v>
      </c>
      <c r="L391" s="61" t="e">
        <f ca="1">VLOOKUP($N391,INDIRECT('1.CropDatabase'!$C$3),33,0)</f>
        <v>#N/A</v>
      </c>
      <c r="M391" s="33" t="e">
        <f ca="1">R391*VLOOKUP($N391,INDIRECT('1.CropDatabase'!$C$3),35,0)</f>
        <v>#N/A</v>
      </c>
      <c r="O391" s="73" t="s">
        <v>46</v>
      </c>
      <c r="Q391" s="73" t="s">
        <v>49</v>
      </c>
      <c r="S391" s="73" t="s">
        <v>47</v>
      </c>
      <c r="T391" s="74" t="e">
        <f t="shared" ref="T391:T396" ca="1" si="12">E391</f>
        <v>#N/A</v>
      </c>
      <c r="U391" s="75" t="s">
        <v>52</v>
      </c>
      <c r="V391" s="76" t="e">
        <f t="shared" ref="V391:V396" ca="1" si="13">K391</f>
        <v>#N/A</v>
      </c>
    </row>
    <row r="392" spans="1:22" x14ac:dyDescent="0.2">
      <c r="A392" s="2"/>
      <c r="B392" s="108"/>
      <c r="C392" s="53" t="e">
        <f ca="1">R392*VLOOKUP(N392,INDIRECT('1.CropDatabase'!$C$3),8,0)</f>
        <v>#N/A</v>
      </c>
      <c r="D392" s="54" t="e">
        <f ca="1">IF(VLOOKUP(N392,INDIRECT('1.CropDatabase'!$C$3),9,0)="DS","DS",R392*VLOOKUP(N392,INDIRECT('1.CropDatabase'!$C$3),9,0))</f>
        <v>#N/A</v>
      </c>
      <c r="E392" s="74" t="e">
        <f ca="1">B392+VLOOKUP(N392,INDIRECT('1.CropDatabase'!$C$3),6,0)</f>
        <v>#N/A</v>
      </c>
      <c r="F392" s="3"/>
      <c r="H392" s="63" t="e">
        <f ca="1">VLOOKUP(N392,INDIRECT('1.CropDatabase'!$C$3),16,0)*R392</f>
        <v>#N/A</v>
      </c>
      <c r="I392" s="63" t="e">
        <f ca="1">VLOOKUP(N392,INDIRECT('1.CropDatabase'!$C$3),15,0)*R392</f>
        <v>#N/A</v>
      </c>
      <c r="J392" s="54" t="e">
        <f ca="1">B392+VLOOKUP(N392,INDIRECT('1.CropDatabase'!$C$3),12,0)</f>
        <v>#N/A</v>
      </c>
      <c r="K392" s="63" t="e">
        <f ca="1">B392+VLOOKUP(P392,INDIRECT('1.CropDatabase'!$C$3),12,0)+VLOOKUP(P392,INDIRECT('1.CropDatabase'!$C$3),13,0)</f>
        <v>#N/A</v>
      </c>
      <c r="L392" s="61" t="e">
        <f ca="1">VLOOKUP($N392,INDIRECT('1.CropDatabase'!$C$3),33,0)</f>
        <v>#N/A</v>
      </c>
      <c r="M392" s="33" t="e">
        <f ca="1">R392*VLOOKUP($N392,INDIRECT('1.CropDatabase'!$C$3),35,0)</f>
        <v>#N/A</v>
      </c>
      <c r="O392" s="73" t="s">
        <v>46</v>
      </c>
      <c r="Q392" s="73" t="s">
        <v>49</v>
      </c>
      <c r="S392" s="73" t="s">
        <v>47</v>
      </c>
      <c r="T392" s="74" t="e">
        <f t="shared" ca="1" si="12"/>
        <v>#N/A</v>
      </c>
      <c r="U392" s="75" t="s">
        <v>52</v>
      </c>
      <c r="V392" s="76" t="e">
        <f t="shared" ca="1" si="13"/>
        <v>#N/A</v>
      </c>
    </row>
    <row r="393" spans="1:22" x14ac:dyDescent="0.2">
      <c r="A393" s="2"/>
      <c r="B393" s="108"/>
      <c r="C393" s="53" t="e">
        <f ca="1">R393*VLOOKUP(N393,INDIRECT('1.CropDatabase'!$C$3),8,0)</f>
        <v>#N/A</v>
      </c>
      <c r="D393" s="54" t="e">
        <f ca="1">IF(VLOOKUP(N393,INDIRECT('1.CropDatabase'!$C$3),9,0)="DS","DS",R393*VLOOKUP(N393,INDIRECT('1.CropDatabase'!$C$3),9,0))</f>
        <v>#N/A</v>
      </c>
      <c r="E393" s="74" t="e">
        <f ca="1">B393+VLOOKUP(N393,INDIRECT('1.CropDatabase'!$C$3),6,0)</f>
        <v>#N/A</v>
      </c>
      <c r="F393" s="3"/>
      <c r="H393" s="63" t="e">
        <f ca="1">VLOOKUP(N393,INDIRECT('1.CropDatabase'!$C$3),16,0)*R393</f>
        <v>#N/A</v>
      </c>
      <c r="I393" s="63" t="e">
        <f ca="1">VLOOKUP(N393,INDIRECT('1.CropDatabase'!$C$3),15,0)*R393</f>
        <v>#N/A</v>
      </c>
      <c r="J393" s="54" t="e">
        <f ca="1">B393+VLOOKUP(N393,INDIRECT('1.CropDatabase'!$C$3),12,0)</f>
        <v>#N/A</v>
      </c>
      <c r="K393" s="63" t="e">
        <f ca="1">B393+VLOOKUP(P393,INDIRECT('1.CropDatabase'!$C$3),12,0)+VLOOKUP(P393,INDIRECT('1.CropDatabase'!$C$3),13,0)</f>
        <v>#N/A</v>
      </c>
      <c r="L393" s="61" t="e">
        <f ca="1">VLOOKUP($N393,INDIRECT('1.CropDatabase'!$C$3),33,0)</f>
        <v>#N/A</v>
      </c>
      <c r="M393" s="33" t="e">
        <f ca="1">R393*VLOOKUP($N393,INDIRECT('1.CropDatabase'!$C$3),35,0)</f>
        <v>#N/A</v>
      </c>
      <c r="O393" s="73" t="s">
        <v>46</v>
      </c>
      <c r="Q393" s="73" t="s">
        <v>49</v>
      </c>
      <c r="S393" s="73" t="s">
        <v>47</v>
      </c>
      <c r="T393" s="74" t="e">
        <f t="shared" ca="1" si="12"/>
        <v>#N/A</v>
      </c>
      <c r="U393" s="75" t="s">
        <v>52</v>
      </c>
      <c r="V393" s="76" t="e">
        <f t="shared" ca="1" si="13"/>
        <v>#N/A</v>
      </c>
    </row>
    <row r="394" spans="1:22" x14ac:dyDescent="0.2">
      <c r="A394" s="2"/>
      <c r="B394" s="108"/>
      <c r="C394" s="53" t="e">
        <f ca="1">R394*VLOOKUP(N394,INDIRECT('1.CropDatabase'!$C$3),8,0)</f>
        <v>#N/A</v>
      </c>
      <c r="D394" s="54" t="e">
        <f ca="1">IF(VLOOKUP(N394,INDIRECT('1.CropDatabase'!$C$3),9,0)="DS","DS",R394*VLOOKUP(N394,INDIRECT('1.CropDatabase'!$C$3),9,0))</f>
        <v>#N/A</v>
      </c>
      <c r="E394" s="74" t="e">
        <f ca="1">B394+VLOOKUP(N394,INDIRECT('1.CropDatabase'!$C$3),6,0)</f>
        <v>#N/A</v>
      </c>
      <c r="F394" s="3"/>
      <c r="H394" s="63" t="e">
        <f ca="1">VLOOKUP(N394,INDIRECT('1.CropDatabase'!$C$3),16,0)*R394</f>
        <v>#N/A</v>
      </c>
      <c r="I394" s="63" t="e">
        <f ca="1">VLOOKUP(N394,INDIRECT('1.CropDatabase'!$C$3),15,0)*R394</f>
        <v>#N/A</v>
      </c>
      <c r="J394" s="54" t="e">
        <f ca="1">B394+VLOOKUP(N394,INDIRECT('1.CropDatabase'!$C$3),12,0)</f>
        <v>#N/A</v>
      </c>
      <c r="K394" s="63" t="e">
        <f ca="1">B394+VLOOKUP(P394,INDIRECT('1.CropDatabase'!$C$3),12,0)+VLOOKUP(P394,INDIRECT('1.CropDatabase'!$C$3),13,0)</f>
        <v>#N/A</v>
      </c>
      <c r="L394" s="61" t="e">
        <f ca="1">VLOOKUP($N394,INDIRECT('1.CropDatabase'!$C$3),33,0)</f>
        <v>#N/A</v>
      </c>
      <c r="M394" s="33" t="e">
        <f ca="1">R394*VLOOKUP($N394,INDIRECT('1.CropDatabase'!$C$3),35,0)</f>
        <v>#N/A</v>
      </c>
      <c r="O394" s="73" t="s">
        <v>46</v>
      </c>
      <c r="Q394" s="73" t="s">
        <v>49</v>
      </c>
      <c r="S394" s="73" t="s">
        <v>47</v>
      </c>
      <c r="T394" s="74" t="e">
        <f t="shared" ca="1" si="12"/>
        <v>#N/A</v>
      </c>
      <c r="U394" s="75" t="s">
        <v>52</v>
      </c>
      <c r="V394" s="76" t="e">
        <f t="shared" ca="1" si="13"/>
        <v>#N/A</v>
      </c>
    </row>
    <row r="395" spans="1:22" x14ac:dyDescent="0.2">
      <c r="A395" s="2"/>
      <c r="B395" s="108"/>
      <c r="C395" s="53" t="e">
        <f ca="1">R395*VLOOKUP(N395,INDIRECT('1.CropDatabase'!$C$3),8,0)</f>
        <v>#N/A</v>
      </c>
      <c r="D395" s="54" t="e">
        <f ca="1">IF(VLOOKUP(N395,INDIRECT('1.CropDatabase'!$C$3),9,0)="DS","DS",R395*VLOOKUP(N395,INDIRECT('1.CropDatabase'!$C$3),9,0))</f>
        <v>#N/A</v>
      </c>
      <c r="E395" s="74" t="e">
        <f ca="1">B395+VLOOKUP(N395,INDIRECT('1.CropDatabase'!$C$3),6,0)</f>
        <v>#N/A</v>
      </c>
      <c r="F395" s="3"/>
      <c r="H395" s="63" t="e">
        <f ca="1">VLOOKUP(N395,INDIRECT('1.CropDatabase'!$C$3),16,0)*R395</f>
        <v>#N/A</v>
      </c>
      <c r="I395" s="63" t="e">
        <f ca="1">VLOOKUP(N395,INDIRECT('1.CropDatabase'!$C$3),15,0)*R395</f>
        <v>#N/A</v>
      </c>
      <c r="J395" s="54" t="e">
        <f ca="1">B395+VLOOKUP(N395,INDIRECT('1.CropDatabase'!$C$3),12,0)</f>
        <v>#N/A</v>
      </c>
      <c r="K395" s="63" t="e">
        <f ca="1">B395+VLOOKUP(P395,INDIRECT('1.CropDatabase'!$C$3),12,0)+VLOOKUP(P395,INDIRECT('1.CropDatabase'!$C$3),13,0)</f>
        <v>#N/A</v>
      </c>
      <c r="L395" s="61" t="e">
        <f ca="1">VLOOKUP($N395,INDIRECT('1.CropDatabase'!$C$3),33,0)</f>
        <v>#N/A</v>
      </c>
      <c r="M395" s="33" t="e">
        <f ca="1">R395*VLOOKUP($N395,INDIRECT('1.CropDatabase'!$C$3),35,0)</f>
        <v>#N/A</v>
      </c>
      <c r="O395" s="73" t="s">
        <v>46</v>
      </c>
      <c r="Q395" s="73" t="s">
        <v>49</v>
      </c>
      <c r="S395" s="73" t="s">
        <v>47</v>
      </c>
      <c r="T395" s="74" t="e">
        <f t="shared" ca="1" si="12"/>
        <v>#N/A</v>
      </c>
      <c r="U395" s="75" t="s">
        <v>52</v>
      </c>
      <c r="V395" s="76" t="e">
        <f t="shared" ca="1" si="13"/>
        <v>#N/A</v>
      </c>
    </row>
    <row r="396" spans="1:22" x14ac:dyDescent="0.2">
      <c r="A396" s="2"/>
      <c r="B396" s="108"/>
      <c r="C396" s="53" t="e">
        <f ca="1">R396*VLOOKUP(N396,INDIRECT('1.CropDatabase'!$C$3),8,0)</f>
        <v>#N/A</v>
      </c>
      <c r="D396" s="54" t="e">
        <f ca="1">IF(VLOOKUP(N396,INDIRECT('1.CropDatabase'!$C$3),9,0)="DS","DS",R396*VLOOKUP(N396,INDIRECT('1.CropDatabase'!$C$3),9,0))</f>
        <v>#N/A</v>
      </c>
      <c r="E396" s="74" t="e">
        <f ca="1">B396+VLOOKUP(N396,INDIRECT('1.CropDatabase'!$C$3),6,0)</f>
        <v>#N/A</v>
      </c>
      <c r="F396" s="3"/>
      <c r="H396" s="63" t="e">
        <f ca="1">VLOOKUP(N396,INDIRECT('1.CropDatabase'!$C$3),16,0)*R396</f>
        <v>#N/A</v>
      </c>
      <c r="I396" s="63" t="e">
        <f ca="1">VLOOKUP(N396,INDIRECT('1.CropDatabase'!$C$3),15,0)*R396</f>
        <v>#N/A</v>
      </c>
      <c r="J396" s="54" t="e">
        <f ca="1">B396+VLOOKUP(N396,INDIRECT('1.CropDatabase'!$C$3),12,0)</f>
        <v>#N/A</v>
      </c>
      <c r="K396" s="63" t="e">
        <f ca="1">B396+VLOOKUP(P396,INDIRECT('1.CropDatabase'!$C$3),12,0)+VLOOKUP(P396,INDIRECT('1.CropDatabase'!$C$3),13,0)</f>
        <v>#N/A</v>
      </c>
      <c r="L396" s="61" t="e">
        <f ca="1">VLOOKUP($N396,INDIRECT('1.CropDatabase'!$C$3),33,0)</f>
        <v>#N/A</v>
      </c>
      <c r="M396" s="33" t="e">
        <f ca="1">R396*VLOOKUP($N396,INDIRECT('1.CropDatabase'!$C$3),35,0)</f>
        <v>#N/A</v>
      </c>
      <c r="O396" s="73" t="s">
        <v>46</v>
      </c>
      <c r="Q396" s="73" t="s">
        <v>49</v>
      </c>
      <c r="S396" s="73" t="s">
        <v>47</v>
      </c>
      <c r="T396" s="74" t="e">
        <f t="shared" ca="1" si="12"/>
        <v>#N/A</v>
      </c>
      <c r="U396" s="75" t="s">
        <v>52</v>
      </c>
      <c r="V396" s="76" t="e">
        <f t="shared" ca="1" si="13"/>
        <v>#N/A</v>
      </c>
    </row>
  </sheetData>
  <sortState ref="A6:X248">
    <sortCondition ref="A6:A248"/>
  </sortState>
  <mergeCells count="10">
    <mergeCell ref="A2:M2"/>
    <mergeCell ref="A1:M1"/>
    <mergeCell ref="B4:E4"/>
    <mergeCell ref="R5:S5"/>
    <mergeCell ref="O5:Q5"/>
    <mergeCell ref="F4:G4"/>
    <mergeCell ref="H4:H5"/>
    <mergeCell ref="I4:I5"/>
    <mergeCell ref="J4:M4"/>
    <mergeCell ref="N4:V4"/>
  </mergeCells>
  <pageMargins left="0.7" right="0.7" top="0.75" bottom="0.75" header="0.3" footer="0.3"/>
  <pageSetup orientation="portrait" horizontalDpi="4294967292" verticalDpi="4294967292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'1.CropDatabase'!$A:$A</xm:f>
          </x14:formula1>
          <xm:sqref>N5:N1048576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-0.249977111117893"/>
  </sheetPr>
  <dimension ref="B1:BZ117"/>
  <sheetViews>
    <sheetView zoomScaleNormal="130" zoomScalePageLayoutView="73" workbookViewId="0">
      <selection activeCell="AI26" sqref="AI26"/>
    </sheetView>
  </sheetViews>
  <sheetFormatPr baseColWidth="10" defaultColWidth="8.83203125" defaultRowHeight="15" customHeight="1" x14ac:dyDescent="0.2"/>
  <cols>
    <col min="1" max="1" width="6.1640625" customWidth="1"/>
    <col min="2" max="2" width="3.33203125" bestFit="1" customWidth="1"/>
    <col min="3" max="6" width="2.83203125" customWidth="1"/>
    <col min="7" max="7" width="2.83203125" style="90" customWidth="1"/>
    <col min="8" max="10" width="2.83203125" style="85" customWidth="1"/>
    <col min="11" max="11" width="2.83203125" style="90" customWidth="1"/>
    <col min="12" max="14" width="2.83203125" customWidth="1"/>
    <col min="15" max="15" width="2.83203125" style="90" customWidth="1"/>
    <col min="16" max="18" width="2.83203125" style="85" customWidth="1"/>
    <col min="19" max="19" width="2.83203125" style="90" customWidth="1"/>
    <col min="20" max="22" width="2.83203125" customWidth="1"/>
    <col min="23" max="23" width="2.83203125" style="90" customWidth="1"/>
    <col min="24" max="26" width="2.83203125" style="85" customWidth="1"/>
    <col min="27" max="27" width="2.83203125" style="90" customWidth="1"/>
    <col min="28" max="30" width="2.83203125" customWidth="1"/>
    <col min="31" max="31" width="2.83203125" style="90" customWidth="1"/>
    <col min="32" max="34" width="2.83203125" customWidth="1"/>
    <col min="35" max="35" width="5.5" customWidth="1"/>
    <col min="36" max="36" width="3.33203125" bestFit="1" customWidth="1"/>
    <col min="37" max="40" width="2.83203125" customWidth="1"/>
    <col min="41" max="41" width="2.83203125" style="90" customWidth="1"/>
    <col min="42" max="44" width="2.83203125" customWidth="1"/>
    <col min="45" max="45" width="2.83203125" style="90" customWidth="1"/>
    <col min="46" max="48" width="2.83203125" customWidth="1"/>
    <col min="49" max="49" width="2.83203125" style="90" customWidth="1"/>
    <col min="50" max="52" width="2.83203125" customWidth="1"/>
    <col min="53" max="53" width="2.83203125" style="90" customWidth="1"/>
    <col min="54" max="56" width="2.83203125" customWidth="1"/>
    <col min="57" max="57" width="2.83203125" style="90" customWidth="1"/>
    <col min="58" max="60" width="2.83203125" customWidth="1"/>
    <col min="61" max="61" width="2.83203125" style="90" customWidth="1"/>
    <col min="62" max="64" width="2.83203125" customWidth="1"/>
    <col min="65" max="65" width="2.83203125" style="90" customWidth="1"/>
    <col min="66" max="69" width="2.83203125" customWidth="1"/>
    <col min="70" max="70" width="5" bestFit="1" customWidth="1"/>
    <col min="71" max="77" width="2.83203125" customWidth="1"/>
    <col min="78" max="78" width="3.83203125" bestFit="1" customWidth="1"/>
    <col min="79" max="1327" width="2.83203125" customWidth="1"/>
  </cols>
  <sheetData>
    <row r="1" spans="2:68" ht="24.75" customHeight="1" x14ac:dyDescent="0.2">
      <c r="B1" s="226" t="s">
        <v>36</v>
      </c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  <c r="Z1" s="226"/>
      <c r="AA1" s="226"/>
      <c r="AB1" s="226"/>
      <c r="AC1" s="226"/>
      <c r="AD1" s="226"/>
      <c r="AE1" s="226"/>
      <c r="AF1" s="226"/>
      <c r="AG1" s="226"/>
      <c r="AH1" s="226"/>
      <c r="AI1" s="226"/>
      <c r="AJ1" s="226"/>
      <c r="AK1" s="226"/>
      <c r="AL1" s="226"/>
      <c r="AM1" s="226"/>
      <c r="AN1" s="226"/>
      <c r="AO1" s="226"/>
      <c r="AP1" s="226"/>
      <c r="AQ1" s="226"/>
      <c r="AR1" s="226"/>
      <c r="AS1" s="226"/>
      <c r="AT1" s="226"/>
      <c r="AU1" s="226"/>
      <c r="AV1" s="226"/>
      <c r="AW1" s="226"/>
      <c r="AX1" s="226"/>
      <c r="AY1" s="226"/>
      <c r="AZ1" s="226"/>
      <c r="BA1" s="226"/>
      <c r="BB1" s="226"/>
      <c r="BC1" s="226"/>
      <c r="BD1" s="226"/>
      <c r="BE1" s="226"/>
      <c r="BF1" s="226"/>
      <c r="BG1" s="226"/>
      <c r="BH1" s="226"/>
      <c r="BI1" s="226"/>
      <c r="BJ1" s="226"/>
      <c r="BK1" s="226"/>
      <c r="BL1" s="226"/>
      <c r="BM1" s="226"/>
      <c r="BN1" s="226"/>
      <c r="BO1" s="226"/>
      <c r="BP1" s="226"/>
    </row>
    <row r="2" spans="2:68" ht="24.75" customHeight="1" x14ac:dyDescent="0.2">
      <c r="B2" s="227" t="s">
        <v>37</v>
      </c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A2" s="227"/>
      <c r="AB2" s="227"/>
      <c r="AC2" s="227"/>
      <c r="AD2" s="227"/>
      <c r="AE2" s="227"/>
      <c r="AF2" s="227"/>
      <c r="AG2" s="227"/>
      <c r="AH2" s="227"/>
      <c r="AI2" s="227"/>
      <c r="AJ2" s="227"/>
      <c r="AK2" s="227"/>
      <c r="AL2" s="227"/>
      <c r="AM2" s="227"/>
      <c r="AN2" s="227"/>
      <c r="AO2" s="227"/>
      <c r="AP2" s="227"/>
      <c r="AQ2" s="227"/>
      <c r="AR2" s="227"/>
      <c r="AS2" s="227"/>
      <c r="AT2" s="227"/>
      <c r="AU2" s="227"/>
      <c r="AV2" s="227"/>
      <c r="AW2" s="227"/>
      <c r="AX2" s="227"/>
      <c r="AY2" s="227"/>
      <c r="AZ2" s="227"/>
      <c r="BA2" s="227"/>
      <c r="BB2" s="227"/>
      <c r="BC2" s="227"/>
      <c r="BD2" s="227"/>
      <c r="BE2" s="227"/>
      <c r="BF2" s="227"/>
      <c r="BG2" s="227"/>
      <c r="BH2" s="227"/>
      <c r="BI2" s="227"/>
      <c r="BJ2" s="227"/>
      <c r="BK2" s="227"/>
      <c r="BL2" s="227"/>
      <c r="BM2" s="227"/>
      <c r="BN2" s="227"/>
      <c r="BO2" s="227"/>
      <c r="BP2" s="227"/>
    </row>
    <row r="3" spans="2:68" ht="15" customHeight="1" x14ac:dyDescent="0.25">
      <c r="B3" s="30"/>
      <c r="C3" s="236" t="s">
        <v>31</v>
      </c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36"/>
      <c r="T3" s="236"/>
      <c r="U3" s="236"/>
      <c r="V3" s="236"/>
      <c r="W3" s="236"/>
      <c r="X3" s="236"/>
      <c r="Y3" s="236"/>
      <c r="Z3" s="236"/>
      <c r="AA3" s="236"/>
      <c r="AB3" s="236"/>
      <c r="AC3" s="236"/>
      <c r="AD3" s="236"/>
      <c r="AE3" s="236"/>
      <c r="AF3" s="236"/>
      <c r="AG3" s="236"/>
      <c r="AH3" s="236"/>
      <c r="AJ3" s="155"/>
      <c r="AK3" s="234"/>
      <c r="AL3" s="234"/>
      <c r="AM3" s="234"/>
      <c r="AN3" s="234"/>
      <c r="AO3" s="234"/>
      <c r="AP3" s="234"/>
      <c r="AQ3" s="234"/>
      <c r="AR3" s="234"/>
      <c r="AS3" s="234"/>
      <c r="AT3" s="234"/>
      <c r="AU3" s="234"/>
      <c r="AV3" s="234"/>
      <c r="AW3" s="234"/>
      <c r="AX3" s="234"/>
      <c r="AY3" s="234"/>
      <c r="AZ3" s="234"/>
      <c r="BA3" s="234"/>
      <c r="BB3" s="234"/>
      <c r="BC3" s="234"/>
      <c r="BD3" s="234"/>
      <c r="BE3" s="234"/>
      <c r="BF3" s="234"/>
      <c r="BG3" s="234"/>
      <c r="BH3" s="234"/>
      <c r="BI3" s="234"/>
      <c r="BJ3" s="234"/>
      <c r="BK3" s="234"/>
      <c r="BL3" s="234"/>
      <c r="BM3" s="234"/>
      <c r="BN3" s="234"/>
      <c r="BO3" s="234"/>
      <c r="BP3" s="234"/>
    </row>
    <row r="4" spans="2:68" ht="24" customHeight="1" thickBot="1" x14ac:dyDescent="0.25">
      <c r="B4" s="30"/>
      <c r="C4" s="228" t="s">
        <v>30</v>
      </c>
      <c r="D4" s="228"/>
      <c r="E4" s="228"/>
      <c r="F4" s="228"/>
      <c r="G4" s="231" t="s">
        <v>29</v>
      </c>
      <c r="H4" s="229"/>
      <c r="I4" s="229"/>
      <c r="J4" s="229"/>
      <c r="K4" s="235" t="s">
        <v>28</v>
      </c>
      <c r="L4" s="235"/>
      <c r="M4" s="235"/>
      <c r="N4" s="235"/>
      <c r="O4" s="231" t="s">
        <v>27</v>
      </c>
      <c r="P4" s="229"/>
      <c r="Q4" s="229"/>
      <c r="R4" s="229"/>
      <c r="S4" s="228" t="s">
        <v>26</v>
      </c>
      <c r="T4" s="228"/>
      <c r="U4" s="228"/>
      <c r="V4" s="228"/>
      <c r="W4" s="231" t="s">
        <v>25</v>
      </c>
      <c r="X4" s="229"/>
      <c r="Y4" s="229"/>
      <c r="Z4" s="229"/>
      <c r="AA4" s="228" t="s">
        <v>24</v>
      </c>
      <c r="AB4" s="228"/>
      <c r="AC4" s="228"/>
      <c r="AD4" s="228"/>
      <c r="AE4" s="229" t="s">
        <v>23</v>
      </c>
      <c r="AF4" s="229"/>
      <c r="AG4" s="229"/>
      <c r="AH4" s="229"/>
      <c r="AJ4" s="155"/>
      <c r="AK4" s="230"/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  <c r="BB4" s="230"/>
      <c r="BC4" s="230"/>
      <c r="BD4" s="230"/>
      <c r="BE4" s="230"/>
      <c r="BF4" s="230"/>
      <c r="BG4" s="230"/>
      <c r="BH4" s="230"/>
      <c r="BI4" s="230"/>
      <c r="BJ4" s="230"/>
      <c r="BK4" s="230"/>
      <c r="BL4" s="230"/>
      <c r="BM4" s="230"/>
      <c r="BN4" s="230"/>
      <c r="BO4" s="230"/>
      <c r="BP4" s="230"/>
    </row>
    <row r="5" spans="2:68" ht="15" customHeight="1" x14ac:dyDescent="0.2">
      <c r="B5" s="30">
        <v>1</v>
      </c>
      <c r="C5" s="22"/>
      <c r="D5" s="23"/>
      <c r="E5" s="23"/>
      <c r="F5" s="81"/>
      <c r="G5" s="86"/>
      <c r="H5" s="23"/>
      <c r="I5" s="23"/>
      <c r="J5" s="23"/>
      <c r="K5" s="86"/>
      <c r="L5" s="23"/>
      <c r="M5" s="23"/>
      <c r="N5" s="81"/>
      <c r="O5" s="86"/>
      <c r="P5" s="23"/>
      <c r="Q5" s="23"/>
      <c r="R5" s="23"/>
      <c r="S5" s="86"/>
      <c r="T5" s="23"/>
      <c r="U5" s="23"/>
      <c r="V5" s="81"/>
      <c r="W5" s="86"/>
      <c r="X5" s="23"/>
      <c r="Y5" s="23"/>
      <c r="Z5" s="23"/>
      <c r="AA5" s="86"/>
      <c r="AB5" s="23"/>
      <c r="AC5" s="23"/>
      <c r="AD5" s="81"/>
      <c r="AE5" s="86"/>
      <c r="AF5" s="23"/>
      <c r="AG5" s="23"/>
      <c r="AH5" s="24"/>
      <c r="AJ5" s="155"/>
      <c r="AK5" s="156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</row>
    <row r="6" spans="2:68" ht="15" customHeight="1" x14ac:dyDescent="0.2">
      <c r="B6" s="77">
        <v>2</v>
      </c>
      <c r="C6" s="78"/>
      <c r="D6" s="79"/>
      <c r="E6" s="79"/>
      <c r="F6" s="82"/>
      <c r="G6" s="87"/>
      <c r="H6" s="79"/>
      <c r="I6" s="79"/>
      <c r="J6" s="79"/>
      <c r="K6" s="87"/>
      <c r="L6" s="79"/>
      <c r="M6" s="79"/>
      <c r="N6" s="82"/>
      <c r="O6" s="87"/>
      <c r="P6" s="79"/>
      <c r="Q6" s="79"/>
      <c r="R6" s="79"/>
      <c r="S6" s="87"/>
      <c r="T6" s="79"/>
      <c r="U6" s="79"/>
      <c r="V6" s="82"/>
      <c r="W6" s="87"/>
      <c r="X6" s="79"/>
      <c r="Y6" s="79"/>
      <c r="Z6" s="79"/>
      <c r="AA6" s="87"/>
      <c r="AB6" s="79"/>
      <c r="AC6" s="79"/>
      <c r="AD6" s="82"/>
      <c r="AE6" s="87"/>
      <c r="AF6" s="79"/>
      <c r="AG6" s="79"/>
      <c r="AH6" s="80"/>
      <c r="AJ6" s="155"/>
      <c r="AK6" s="156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</row>
    <row r="7" spans="2:68" ht="15" customHeight="1" x14ac:dyDescent="0.2">
      <c r="B7" s="30">
        <v>3</v>
      </c>
      <c r="C7" s="25"/>
      <c r="D7" s="21"/>
      <c r="E7" s="21"/>
      <c r="F7" s="83"/>
      <c r="G7" s="88"/>
      <c r="H7" s="21"/>
      <c r="I7" s="21"/>
      <c r="J7" s="21"/>
      <c r="K7" s="88"/>
      <c r="L7" s="21"/>
      <c r="M7" s="21"/>
      <c r="N7" s="83"/>
      <c r="O7" s="88"/>
      <c r="P7" s="21"/>
      <c r="Q7" s="21"/>
      <c r="R7" s="21"/>
      <c r="S7" s="88"/>
      <c r="T7" s="21"/>
      <c r="U7" s="21"/>
      <c r="V7" s="83"/>
      <c r="W7" s="88"/>
      <c r="X7" s="21"/>
      <c r="Y7" s="21"/>
      <c r="Z7" s="21"/>
      <c r="AA7" s="88"/>
      <c r="AB7" s="21"/>
      <c r="AC7" s="21"/>
      <c r="AD7" s="83"/>
      <c r="AE7" s="88"/>
      <c r="AF7" s="21"/>
      <c r="AG7" s="21"/>
      <c r="AH7" s="26"/>
      <c r="AJ7" s="155"/>
      <c r="AK7" s="156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</row>
    <row r="8" spans="2:68" ht="15" customHeight="1" x14ac:dyDescent="0.2">
      <c r="B8" s="77">
        <v>4</v>
      </c>
      <c r="C8" s="78"/>
      <c r="D8" s="79"/>
      <c r="E8" s="79"/>
      <c r="F8" s="82"/>
      <c r="G8" s="87"/>
      <c r="H8" s="79"/>
      <c r="I8" s="79"/>
      <c r="J8" s="79"/>
      <c r="K8" s="87"/>
      <c r="L8" s="79"/>
      <c r="M8" s="79"/>
      <c r="N8" s="82"/>
      <c r="O8" s="87"/>
      <c r="P8" s="79"/>
      <c r="Q8" s="79"/>
      <c r="R8" s="79"/>
      <c r="S8" s="87"/>
      <c r="T8" s="79"/>
      <c r="U8" s="79"/>
      <c r="V8" s="82"/>
      <c r="W8" s="87"/>
      <c r="X8" s="79"/>
      <c r="Y8" s="79"/>
      <c r="Z8" s="79"/>
      <c r="AA8" s="87"/>
      <c r="AB8" s="79"/>
      <c r="AC8" s="79"/>
      <c r="AD8" s="82"/>
      <c r="AE8" s="87"/>
      <c r="AF8" s="79"/>
      <c r="AG8" s="79"/>
      <c r="AH8" s="80"/>
      <c r="AJ8" s="155"/>
      <c r="AK8" s="156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</row>
    <row r="9" spans="2:68" ht="15" customHeight="1" x14ac:dyDescent="0.2">
      <c r="B9" s="30">
        <v>5</v>
      </c>
      <c r="C9" s="25"/>
      <c r="D9" s="21"/>
      <c r="E9" s="21"/>
      <c r="F9" s="83"/>
      <c r="G9" s="88"/>
      <c r="H9" s="21"/>
      <c r="I9" s="21"/>
      <c r="J9" s="21"/>
      <c r="K9" s="88"/>
      <c r="L9" s="21"/>
      <c r="M9" s="21"/>
      <c r="N9" s="83"/>
      <c r="O9" s="88"/>
      <c r="P9" s="21"/>
      <c r="Q9" s="21"/>
      <c r="R9" s="21"/>
      <c r="S9" s="88"/>
      <c r="T9" s="21"/>
      <c r="U9" s="21"/>
      <c r="V9" s="83"/>
      <c r="W9" s="88"/>
      <c r="X9" s="21"/>
      <c r="Y9" s="21"/>
      <c r="Z9" s="21"/>
      <c r="AA9" s="88"/>
      <c r="AB9" s="21"/>
      <c r="AC9" s="21"/>
      <c r="AD9" s="83"/>
      <c r="AE9" s="88"/>
      <c r="AF9" s="21"/>
      <c r="AG9" s="21"/>
      <c r="AH9" s="26"/>
      <c r="AJ9" s="155"/>
      <c r="AK9" s="156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</row>
    <row r="10" spans="2:68" ht="15" customHeight="1" x14ac:dyDescent="0.2">
      <c r="B10" s="77">
        <v>6</v>
      </c>
      <c r="C10" s="78"/>
      <c r="D10" s="79"/>
      <c r="E10" s="79"/>
      <c r="F10" s="82"/>
      <c r="G10" s="87"/>
      <c r="H10" s="79"/>
      <c r="I10" s="79"/>
      <c r="J10" s="79"/>
      <c r="K10" s="87"/>
      <c r="L10" s="79"/>
      <c r="M10" s="79"/>
      <c r="N10" s="82"/>
      <c r="O10" s="87"/>
      <c r="P10" s="79"/>
      <c r="Q10" s="79"/>
      <c r="R10" s="79"/>
      <c r="S10" s="87"/>
      <c r="T10" s="79"/>
      <c r="U10" s="79"/>
      <c r="V10" s="82"/>
      <c r="W10" s="87"/>
      <c r="X10" s="79"/>
      <c r="Y10" s="79"/>
      <c r="Z10" s="79"/>
      <c r="AA10" s="87"/>
      <c r="AB10" s="79"/>
      <c r="AC10" s="79"/>
      <c r="AD10" s="82"/>
      <c r="AE10" s="87"/>
      <c r="AF10" s="79"/>
      <c r="AG10" s="79"/>
      <c r="AH10" s="80"/>
      <c r="AJ10" s="155"/>
      <c r="AK10" s="156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</row>
    <row r="11" spans="2:68" ht="15" customHeight="1" x14ac:dyDescent="0.2">
      <c r="B11" s="30">
        <v>7</v>
      </c>
      <c r="C11" s="25"/>
      <c r="D11" s="21"/>
      <c r="E11" s="21"/>
      <c r="F11" s="83"/>
      <c r="G11" s="88"/>
      <c r="H11" s="21"/>
      <c r="I11" s="21"/>
      <c r="J11" s="21"/>
      <c r="K11" s="88"/>
      <c r="L11" s="21"/>
      <c r="M11" s="21"/>
      <c r="N11" s="83"/>
      <c r="O11" s="88"/>
      <c r="P11" s="21"/>
      <c r="Q11" s="21"/>
      <c r="R11" s="21"/>
      <c r="S11" s="88"/>
      <c r="T11" s="21"/>
      <c r="U11" s="21"/>
      <c r="V11" s="83"/>
      <c r="W11" s="88"/>
      <c r="X11" s="21"/>
      <c r="Y11" s="21"/>
      <c r="Z11" s="21"/>
      <c r="AA11" s="88"/>
      <c r="AB11" s="21"/>
      <c r="AC11" s="21"/>
      <c r="AD11" s="83"/>
      <c r="AE11" s="88"/>
      <c r="AF11" s="21"/>
      <c r="AG11" s="21"/>
      <c r="AH11" s="26"/>
      <c r="AJ11" s="155"/>
      <c r="AK11" s="156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</row>
    <row r="12" spans="2:68" ht="15" customHeight="1" x14ac:dyDescent="0.2">
      <c r="B12" s="77">
        <v>8</v>
      </c>
      <c r="C12" s="78"/>
      <c r="D12" s="79"/>
      <c r="E12" s="79"/>
      <c r="F12" s="82"/>
      <c r="G12" s="87"/>
      <c r="H12" s="79"/>
      <c r="I12" s="79"/>
      <c r="J12" s="79"/>
      <c r="K12" s="87"/>
      <c r="L12" s="79"/>
      <c r="M12" s="79"/>
      <c r="N12" s="82"/>
      <c r="O12" s="87"/>
      <c r="P12" s="79"/>
      <c r="Q12" s="79"/>
      <c r="R12" s="79"/>
      <c r="S12" s="87"/>
      <c r="T12" s="79"/>
      <c r="U12" s="79"/>
      <c r="V12" s="82"/>
      <c r="W12" s="87"/>
      <c r="X12" s="79"/>
      <c r="Y12" s="79"/>
      <c r="Z12" s="79"/>
      <c r="AA12" s="87"/>
      <c r="AB12" s="79"/>
      <c r="AC12" s="79"/>
      <c r="AD12" s="82"/>
      <c r="AE12" s="87"/>
      <c r="AF12" s="79"/>
      <c r="AG12" s="79"/>
      <c r="AH12" s="80"/>
      <c r="AJ12" s="155"/>
      <c r="AK12" s="156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</row>
    <row r="13" spans="2:68" ht="15" customHeight="1" x14ac:dyDescent="0.2">
      <c r="B13" s="30">
        <v>9</v>
      </c>
      <c r="C13" s="25"/>
      <c r="D13" s="21"/>
      <c r="E13" s="21"/>
      <c r="F13" s="83"/>
      <c r="G13" s="88"/>
      <c r="H13" s="21"/>
      <c r="I13" s="21"/>
      <c r="J13" s="21"/>
      <c r="K13" s="88"/>
      <c r="L13" s="21"/>
      <c r="M13" s="21"/>
      <c r="N13" s="83"/>
      <c r="O13" s="88"/>
      <c r="P13" s="21"/>
      <c r="Q13" s="21"/>
      <c r="R13" s="21"/>
      <c r="S13" s="88"/>
      <c r="T13" s="21"/>
      <c r="U13" s="21"/>
      <c r="V13" s="83"/>
      <c r="W13" s="88"/>
      <c r="X13" s="21"/>
      <c r="Y13" s="21"/>
      <c r="Z13" s="21"/>
      <c r="AA13" s="88"/>
      <c r="AB13" s="21"/>
      <c r="AC13" s="21"/>
      <c r="AD13" s="83"/>
      <c r="AE13" s="88"/>
      <c r="AF13" s="21"/>
      <c r="AG13" s="21"/>
      <c r="AH13" s="26"/>
      <c r="AJ13" s="155"/>
      <c r="AK13" s="156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</row>
    <row r="14" spans="2:68" ht="15" customHeight="1" x14ac:dyDescent="0.2">
      <c r="B14" s="77">
        <v>10</v>
      </c>
      <c r="C14" s="78"/>
      <c r="D14" s="79"/>
      <c r="E14" s="79"/>
      <c r="F14" s="82"/>
      <c r="G14" s="87"/>
      <c r="H14" s="79"/>
      <c r="I14" s="79"/>
      <c r="J14" s="79"/>
      <c r="K14" s="87"/>
      <c r="L14" s="79"/>
      <c r="M14" s="79"/>
      <c r="N14" s="82"/>
      <c r="O14" s="87"/>
      <c r="P14" s="79"/>
      <c r="Q14" s="79"/>
      <c r="R14" s="79"/>
      <c r="S14" s="87"/>
      <c r="T14" s="79"/>
      <c r="U14" s="79"/>
      <c r="V14" s="82"/>
      <c r="W14" s="87"/>
      <c r="X14" s="79"/>
      <c r="Y14" s="79"/>
      <c r="Z14" s="79"/>
      <c r="AA14" s="87"/>
      <c r="AB14" s="79"/>
      <c r="AC14" s="79"/>
      <c r="AD14" s="82"/>
      <c r="AE14" s="87"/>
      <c r="AF14" s="79"/>
      <c r="AG14" s="79"/>
      <c r="AH14" s="80"/>
      <c r="AJ14" s="155"/>
      <c r="AK14" s="156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</row>
    <row r="15" spans="2:68" ht="15" customHeight="1" x14ac:dyDescent="0.2">
      <c r="B15" s="30">
        <v>11</v>
      </c>
      <c r="C15" s="25"/>
      <c r="D15" s="21"/>
      <c r="E15" s="21"/>
      <c r="F15" s="83"/>
      <c r="G15" s="88"/>
      <c r="H15" s="21"/>
      <c r="I15" s="21"/>
      <c r="J15" s="21"/>
      <c r="K15" s="88"/>
      <c r="L15" s="21"/>
      <c r="M15" s="21"/>
      <c r="N15" s="83"/>
      <c r="O15" s="88"/>
      <c r="P15" s="21"/>
      <c r="Q15" s="21"/>
      <c r="R15" s="21"/>
      <c r="S15" s="88"/>
      <c r="T15" s="21"/>
      <c r="U15" s="21"/>
      <c r="V15" s="83"/>
      <c r="W15" s="88"/>
      <c r="X15" s="21"/>
      <c r="Y15" s="21"/>
      <c r="Z15" s="21"/>
      <c r="AA15" s="88"/>
      <c r="AB15" s="21"/>
      <c r="AC15" s="21"/>
      <c r="AD15" s="83"/>
      <c r="AE15" s="88"/>
      <c r="AF15" s="21"/>
      <c r="AG15" s="21"/>
      <c r="AH15" s="26"/>
      <c r="AJ15" s="155"/>
      <c r="AK15" s="156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</row>
    <row r="16" spans="2:68" ht="15" customHeight="1" x14ac:dyDescent="0.2">
      <c r="B16" s="77">
        <v>12</v>
      </c>
      <c r="C16" s="78"/>
      <c r="D16" s="79"/>
      <c r="E16" s="79"/>
      <c r="F16" s="82"/>
      <c r="G16" s="87"/>
      <c r="H16" s="79"/>
      <c r="I16" s="79"/>
      <c r="J16" s="79"/>
      <c r="K16" s="87"/>
      <c r="L16" s="79"/>
      <c r="M16" s="79"/>
      <c r="N16" s="82"/>
      <c r="O16" s="87"/>
      <c r="P16" s="79"/>
      <c r="Q16" s="79"/>
      <c r="R16" s="79"/>
      <c r="S16" s="87"/>
      <c r="T16" s="79"/>
      <c r="U16" s="79"/>
      <c r="V16" s="82"/>
      <c r="W16" s="87"/>
      <c r="X16" s="79"/>
      <c r="Y16" s="79"/>
      <c r="Z16" s="79"/>
      <c r="AA16" s="87"/>
      <c r="AB16" s="79"/>
      <c r="AC16" s="79"/>
      <c r="AD16" s="82"/>
      <c r="AE16" s="87"/>
      <c r="AF16" s="79"/>
      <c r="AG16" s="79"/>
      <c r="AH16" s="80"/>
      <c r="AJ16" s="155"/>
      <c r="AK16" s="156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</row>
    <row r="17" spans="2:72" ht="15" customHeight="1" x14ac:dyDescent="0.2">
      <c r="B17" s="30">
        <v>13</v>
      </c>
      <c r="C17" s="25"/>
      <c r="D17" s="21"/>
      <c r="E17" s="21"/>
      <c r="F17" s="83"/>
      <c r="G17" s="88"/>
      <c r="H17" s="21"/>
      <c r="I17" s="21"/>
      <c r="J17" s="21"/>
      <c r="K17" s="88"/>
      <c r="L17" s="21"/>
      <c r="M17" s="21"/>
      <c r="N17" s="83"/>
      <c r="O17" s="88"/>
      <c r="P17" s="21"/>
      <c r="Q17" s="21"/>
      <c r="R17" s="21"/>
      <c r="S17" s="88"/>
      <c r="T17" s="21"/>
      <c r="U17" s="21"/>
      <c r="V17" s="83"/>
      <c r="W17" s="88"/>
      <c r="X17" s="21"/>
      <c r="Y17" s="21"/>
      <c r="Z17" s="21"/>
      <c r="AA17" s="88"/>
      <c r="AB17" s="21"/>
      <c r="AC17" s="21"/>
      <c r="AD17" s="83"/>
      <c r="AE17" s="88"/>
      <c r="AF17" s="21"/>
      <c r="AG17" s="21"/>
      <c r="AH17" s="26"/>
      <c r="AJ17" s="155"/>
      <c r="AK17" s="156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</row>
    <row r="18" spans="2:72" ht="15" customHeight="1" x14ac:dyDescent="0.2">
      <c r="B18" s="77">
        <v>14</v>
      </c>
      <c r="C18" s="78"/>
      <c r="D18" s="79"/>
      <c r="E18" s="79"/>
      <c r="F18" s="82"/>
      <c r="G18" s="87"/>
      <c r="H18" s="79"/>
      <c r="I18" s="79"/>
      <c r="J18" s="79"/>
      <c r="K18" s="87"/>
      <c r="L18" s="79"/>
      <c r="M18" s="79"/>
      <c r="N18" s="82"/>
      <c r="O18" s="87"/>
      <c r="P18" s="79"/>
      <c r="Q18" s="79"/>
      <c r="R18" s="79"/>
      <c r="S18" s="87"/>
      <c r="T18" s="79"/>
      <c r="U18" s="79"/>
      <c r="V18" s="82"/>
      <c r="W18" s="87"/>
      <c r="X18" s="79"/>
      <c r="Y18" s="79"/>
      <c r="Z18" s="79"/>
      <c r="AA18" s="87"/>
      <c r="AB18" s="79"/>
      <c r="AC18" s="79"/>
      <c r="AD18" s="82"/>
      <c r="AE18" s="87"/>
      <c r="AF18" s="79"/>
      <c r="AG18" s="79"/>
      <c r="AH18" s="80"/>
      <c r="AJ18" s="155"/>
      <c r="AK18" s="156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</row>
    <row r="19" spans="2:72" ht="15" customHeight="1" x14ac:dyDescent="0.2">
      <c r="B19" s="30">
        <v>15</v>
      </c>
      <c r="C19" s="25"/>
      <c r="D19" s="21"/>
      <c r="E19" s="21"/>
      <c r="F19" s="83"/>
      <c r="G19" s="88"/>
      <c r="H19" s="21"/>
      <c r="I19" s="21"/>
      <c r="J19" s="21"/>
      <c r="K19" s="88"/>
      <c r="L19" s="21"/>
      <c r="M19" s="21"/>
      <c r="N19" s="83"/>
      <c r="O19" s="88"/>
      <c r="P19" s="21"/>
      <c r="Q19" s="21"/>
      <c r="R19" s="21"/>
      <c r="S19" s="88"/>
      <c r="T19" s="21"/>
      <c r="U19" s="21"/>
      <c r="V19" s="83"/>
      <c r="W19" s="88"/>
      <c r="X19" s="21"/>
      <c r="Y19" s="21"/>
      <c r="Z19" s="21"/>
      <c r="AA19" s="88"/>
      <c r="AB19" s="21"/>
      <c r="AC19" s="21"/>
      <c r="AD19" s="83"/>
      <c r="AE19" s="88"/>
      <c r="AF19" s="21"/>
      <c r="AG19" s="21"/>
      <c r="AH19" s="26"/>
      <c r="AJ19" s="155"/>
      <c r="AK19" s="156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</row>
    <row r="20" spans="2:72" ht="15" customHeight="1" x14ac:dyDescent="0.2">
      <c r="B20" s="77">
        <v>16</v>
      </c>
      <c r="C20" s="78"/>
      <c r="D20" s="79"/>
      <c r="E20" s="79"/>
      <c r="F20" s="82"/>
      <c r="G20" s="87"/>
      <c r="H20" s="79"/>
      <c r="I20" s="79"/>
      <c r="J20" s="79"/>
      <c r="K20" s="87"/>
      <c r="L20" s="79"/>
      <c r="M20" s="79"/>
      <c r="N20" s="82"/>
      <c r="O20" s="87"/>
      <c r="P20" s="79"/>
      <c r="Q20" s="79"/>
      <c r="R20" s="79"/>
      <c r="S20" s="87"/>
      <c r="T20" s="79"/>
      <c r="U20" s="79"/>
      <c r="V20" s="82"/>
      <c r="W20" s="87"/>
      <c r="X20" s="79"/>
      <c r="Y20" s="79"/>
      <c r="Z20" s="79"/>
      <c r="AA20" s="87"/>
      <c r="AB20" s="79"/>
      <c r="AC20" s="79"/>
      <c r="AD20" s="82"/>
      <c r="AE20" s="87"/>
      <c r="AF20" s="79"/>
      <c r="AG20" s="79"/>
      <c r="AH20" s="80"/>
      <c r="AJ20" s="155"/>
      <c r="AK20" s="156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</row>
    <row r="21" spans="2:72" ht="15" customHeight="1" x14ac:dyDescent="0.2">
      <c r="B21" s="30">
        <v>17</v>
      </c>
      <c r="C21" s="25"/>
      <c r="D21" s="21"/>
      <c r="E21" s="21"/>
      <c r="F21" s="83"/>
      <c r="G21" s="88"/>
      <c r="H21" s="21"/>
      <c r="I21" s="21"/>
      <c r="J21" s="21"/>
      <c r="K21" s="88"/>
      <c r="L21" s="21"/>
      <c r="M21" s="21"/>
      <c r="N21" s="83"/>
      <c r="O21" s="88"/>
      <c r="P21" s="21"/>
      <c r="Q21" s="21"/>
      <c r="R21" s="21"/>
      <c r="S21" s="88"/>
      <c r="T21" s="21"/>
      <c r="U21" s="21"/>
      <c r="V21" s="83"/>
      <c r="W21" s="88"/>
      <c r="X21" s="21"/>
      <c r="Y21" s="21"/>
      <c r="Z21" s="21"/>
      <c r="AA21" s="88"/>
      <c r="AB21" s="21"/>
      <c r="AC21" s="21"/>
      <c r="AD21" s="83"/>
      <c r="AE21" s="88"/>
      <c r="AF21" s="21"/>
      <c r="AG21" s="21"/>
      <c r="AH21" s="26"/>
      <c r="AJ21" s="155"/>
      <c r="AK21" s="156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</row>
    <row r="22" spans="2:72" ht="15" customHeight="1" x14ac:dyDescent="0.2">
      <c r="B22" s="77">
        <v>18</v>
      </c>
      <c r="C22" s="78"/>
      <c r="D22" s="79"/>
      <c r="E22" s="79"/>
      <c r="F22" s="82"/>
      <c r="G22" s="87"/>
      <c r="H22" s="79"/>
      <c r="I22" s="79"/>
      <c r="J22" s="79"/>
      <c r="K22" s="87"/>
      <c r="L22" s="79"/>
      <c r="M22" s="79"/>
      <c r="N22" s="82"/>
      <c r="O22" s="87"/>
      <c r="P22" s="79"/>
      <c r="Q22" s="79"/>
      <c r="R22" s="79"/>
      <c r="S22" s="87"/>
      <c r="T22" s="79"/>
      <c r="U22" s="79"/>
      <c r="V22" s="82"/>
      <c r="W22" s="87"/>
      <c r="X22" s="79"/>
      <c r="Y22" s="79"/>
      <c r="Z22" s="79"/>
      <c r="AA22" s="87"/>
      <c r="AB22" s="79"/>
      <c r="AC22" s="79"/>
      <c r="AD22" s="82"/>
      <c r="AE22" s="87"/>
      <c r="AF22" s="79"/>
      <c r="AG22" s="79"/>
      <c r="AH22" s="80"/>
      <c r="AJ22" s="155"/>
      <c r="AK22" s="156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</row>
    <row r="23" spans="2:72" ht="15" customHeight="1" x14ac:dyDescent="0.2">
      <c r="B23" s="30">
        <v>19</v>
      </c>
      <c r="C23" s="25"/>
      <c r="D23" s="21"/>
      <c r="E23" s="21"/>
      <c r="F23" s="83"/>
      <c r="G23" s="88"/>
      <c r="H23" s="21"/>
      <c r="I23" s="21"/>
      <c r="J23" s="21"/>
      <c r="K23" s="88"/>
      <c r="L23" s="21"/>
      <c r="M23" s="21"/>
      <c r="N23" s="83"/>
      <c r="O23" s="88"/>
      <c r="P23" s="21"/>
      <c r="Q23" s="21"/>
      <c r="R23" s="21"/>
      <c r="S23" s="88"/>
      <c r="T23" s="21"/>
      <c r="U23" s="21"/>
      <c r="V23" s="83"/>
      <c r="W23" s="88"/>
      <c r="X23" s="21"/>
      <c r="Y23" s="21"/>
      <c r="Z23" s="21"/>
      <c r="AA23" s="88"/>
      <c r="AB23" s="21"/>
      <c r="AC23" s="21"/>
      <c r="AD23" s="83"/>
      <c r="AE23" s="88"/>
      <c r="AF23" s="21"/>
      <c r="AG23" s="21"/>
      <c r="AH23" s="26"/>
      <c r="AJ23" s="155"/>
      <c r="AK23" s="156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</row>
    <row r="24" spans="2:72" ht="15" customHeight="1" x14ac:dyDescent="0.2">
      <c r="B24" s="77">
        <v>20</v>
      </c>
      <c r="C24" s="78"/>
      <c r="D24" s="79"/>
      <c r="E24" s="79"/>
      <c r="F24" s="82"/>
      <c r="G24" s="87"/>
      <c r="H24" s="79"/>
      <c r="I24" s="79"/>
      <c r="J24" s="79"/>
      <c r="K24" s="87"/>
      <c r="L24" s="79"/>
      <c r="M24" s="79"/>
      <c r="N24" s="82"/>
      <c r="O24" s="87"/>
      <c r="P24" s="79"/>
      <c r="Q24" s="79"/>
      <c r="R24" s="79"/>
      <c r="S24" s="87"/>
      <c r="T24" s="79"/>
      <c r="U24" s="79"/>
      <c r="V24" s="82"/>
      <c r="W24" s="87"/>
      <c r="X24" s="79"/>
      <c r="Y24" s="79"/>
      <c r="Z24" s="79"/>
      <c r="AA24" s="87"/>
      <c r="AB24" s="79"/>
      <c r="AC24" s="79"/>
      <c r="AD24" s="82"/>
      <c r="AE24" s="87"/>
      <c r="AF24" s="79"/>
      <c r="AG24" s="79"/>
      <c r="AH24" s="80"/>
      <c r="AJ24" s="155"/>
      <c r="AK24" s="156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</row>
    <row r="25" spans="2:72" ht="15" customHeight="1" x14ac:dyDescent="0.2">
      <c r="B25" s="30">
        <v>21</v>
      </c>
      <c r="C25" s="25"/>
      <c r="D25" s="21"/>
      <c r="E25" s="21"/>
      <c r="F25" s="83"/>
      <c r="G25" s="88"/>
      <c r="H25" s="21"/>
      <c r="I25" s="21"/>
      <c r="J25" s="21"/>
      <c r="K25" s="88"/>
      <c r="L25" s="21"/>
      <c r="M25" s="21"/>
      <c r="N25" s="83"/>
      <c r="O25" s="88"/>
      <c r="P25" s="21"/>
      <c r="Q25" s="21"/>
      <c r="R25" s="21"/>
      <c r="S25" s="88"/>
      <c r="T25" s="21"/>
      <c r="U25" s="21"/>
      <c r="V25" s="83"/>
      <c r="W25" s="88"/>
      <c r="X25" s="21"/>
      <c r="Y25" s="21"/>
      <c r="Z25" s="21"/>
      <c r="AA25" s="88"/>
      <c r="AB25" s="21"/>
      <c r="AC25" s="21"/>
      <c r="AD25" s="83"/>
      <c r="AE25" s="88"/>
      <c r="AF25" s="21"/>
      <c r="AG25" s="21"/>
      <c r="AH25" s="26"/>
      <c r="AJ25" s="155"/>
      <c r="AK25" s="156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T25" s="107"/>
    </row>
    <row r="26" spans="2:72" ht="15" customHeight="1" x14ac:dyDescent="0.2">
      <c r="B26" s="77">
        <v>22</v>
      </c>
      <c r="C26" s="78"/>
      <c r="D26" s="79"/>
      <c r="E26" s="79"/>
      <c r="F26" s="82"/>
      <c r="G26" s="87"/>
      <c r="H26" s="79"/>
      <c r="I26" s="79"/>
      <c r="J26" s="79"/>
      <c r="K26" s="87"/>
      <c r="L26" s="79"/>
      <c r="M26" s="79"/>
      <c r="N26" s="82"/>
      <c r="O26" s="87"/>
      <c r="P26" s="79"/>
      <c r="Q26" s="79"/>
      <c r="R26" s="79"/>
      <c r="S26" s="87"/>
      <c r="T26" s="79"/>
      <c r="U26" s="79"/>
      <c r="V26" s="82"/>
      <c r="W26" s="87"/>
      <c r="X26" s="79"/>
      <c r="Y26" s="79"/>
      <c r="Z26" s="79"/>
      <c r="AA26" s="87"/>
      <c r="AB26" s="79"/>
      <c r="AC26" s="79"/>
      <c r="AD26" s="82"/>
      <c r="AE26" s="87"/>
      <c r="AF26" s="79"/>
      <c r="AG26" s="79"/>
      <c r="AH26" s="80"/>
      <c r="AJ26" s="155"/>
      <c r="AK26" s="156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</row>
    <row r="27" spans="2:72" ht="15" customHeight="1" x14ac:dyDescent="0.2">
      <c r="B27" s="30">
        <v>23</v>
      </c>
      <c r="C27" s="25"/>
      <c r="D27" s="21"/>
      <c r="E27" s="21"/>
      <c r="F27" s="83"/>
      <c r="G27" s="88"/>
      <c r="H27" s="21"/>
      <c r="I27" s="21"/>
      <c r="J27" s="21"/>
      <c r="K27" s="88"/>
      <c r="L27" s="21"/>
      <c r="M27" s="21"/>
      <c r="N27" s="83"/>
      <c r="O27" s="88"/>
      <c r="P27" s="21"/>
      <c r="Q27" s="21"/>
      <c r="R27" s="21"/>
      <c r="S27" s="88"/>
      <c r="T27" s="21"/>
      <c r="U27" s="21"/>
      <c r="V27" s="83"/>
      <c r="W27" s="88"/>
      <c r="X27" s="21"/>
      <c r="Y27" s="21"/>
      <c r="Z27" s="21"/>
      <c r="AA27" s="88"/>
      <c r="AB27" s="21"/>
      <c r="AC27" s="21"/>
      <c r="AD27" s="83"/>
      <c r="AE27" s="88"/>
      <c r="AF27" s="21"/>
      <c r="AG27" s="21"/>
      <c r="AH27" s="26"/>
      <c r="AJ27" s="155"/>
      <c r="AK27" s="156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5"/>
      <c r="BM27" s="35"/>
      <c r="BN27" s="35"/>
      <c r="BO27" s="35"/>
      <c r="BP27" s="35"/>
    </row>
    <row r="28" spans="2:72" ht="15" customHeight="1" x14ac:dyDescent="0.2">
      <c r="B28" s="77">
        <v>24</v>
      </c>
      <c r="C28" s="78"/>
      <c r="D28" s="79"/>
      <c r="E28" s="79"/>
      <c r="F28" s="82"/>
      <c r="G28" s="87"/>
      <c r="H28" s="79"/>
      <c r="I28" s="79"/>
      <c r="J28" s="79"/>
      <c r="K28" s="87"/>
      <c r="L28" s="79"/>
      <c r="M28" s="79"/>
      <c r="N28" s="82"/>
      <c r="O28" s="87"/>
      <c r="P28" s="79"/>
      <c r="Q28" s="79"/>
      <c r="R28" s="79"/>
      <c r="S28" s="87"/>
      <c r="T28" s="79"/>
      <c r="U28" s="79"/>
      <c r="V28" s="82"/>
      <c r="W28" s="87"/>
      <c r="X28" s="79"/>
      <c r="Y28" s="79"/>
      <c r="Z28" s="79"/>
      <c r="AA28" s="87"/>
      <c r="AB28" s="79"/>
      <c r="AC28" s="79"/>
      <c r="AD28" s="82"/>
      <c r="AE28" s="87"/>
      <c r="AF28" s="79"/>
      <c r="AG28" s="79"/>
      <c r="AH28" s="80"/>
      <c r="AJ28" s="155"/>
      <c r="AK28" s="156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</row>
    <row r="29" spans="2:72" ht="15" customHeight="1" thickBot="1" x14ac:dyDescent="0.25">
      <c r="B29" s="30">
        <v>25</v>
      </c>
      <c r="C29" s="27"/>
      <c r="D29" s="28"/>
      <c r="E29" s="28"/>
      <c r="F29" s="84"/>
      <c r="G29" s="89"/>
      <c r="H29" s="28"/>
      <c r="I29" s="28"/>
      <c r="J29" s="28"/>
      <c r="K29" s="89"/>
      <c r="L29" s="28"/>
      <c r="M29" s="28"/>
      <c r="N29" s="84"/>
      <c r="O29" s="89"/>
      <c r="P29" s="28"/>
      <c r="Q29" s="28"/>
      <c r="R29" s="28"/>
      <c r="S29" s="89"/>
      <c r="T29" s="28"/>
      <c r="U29" s="28"/>
      <c r="V29" s="84"/>
      <c r="W29" s="89"/>
      <c r="X29" s="28"/>
      <c r="Y29" s="28"/>
      <c r="Z29" s="28"/>
      <c r="AA29" s="89"/>
      <c r="AB29" s="28"/>
      <c r="AC29" s="28"/>
      <c r="AD29" s="84"/>
      <c r="AE29" s="89"/>
      <c r="AF29" s="28"/>
      <c r="AG29" s="28"/>
      <c r="AH29" s="29"/>
      <c r="AJ29" s="155"/>
      <c r="AK29" s="156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</row>
    <row r="30" spans="2:72" ht="15" customHeight="1" x14ac:dyDescent="0.2"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</row>
    <row r="31" spans="2:72" ht="19" x14ac:dyDescent="0.25">
      <c r="B31" s="30"/>
      <c r="C31" s="236" t="s">
        <v>32</v>
      </c>
      <c r="D31" s="236"/>
      <c r="E31" s="236"/>
      <c r="F31" s="236"/>
      <c r="G31" s="236"/>
      <c r="H31" s="236"/>
      <c r="I31" s="236"/>
      <c r="J31" s="236"/>
      <c r="K31" s="236"/>
      <c r="L31" s="236"/>
      <c r="M31" s="236"/>
      <c r="N31" s="236"/>
      <c r="O31" s="236"/>
      <c r="P31" s="236"/>
      <c r="Q31" s="236"/>
      <c r="R31" s="236"/>
      <c r="S31" s="236"/>
      <c r="T31" s="236"/>
      <c r="U31" s="236"/>
      <c r="V31" s="236"/>
      <c r="W31" s="236"/>
      <c r="X31" s="236"/>
      <c r="Y31" s="236"/>
      <c r="Z31" s="236"/>
      <c r="AA31" s="236"/>
      <c r="AB31" s="236"/>
      <c r="AC31" s="236"/>
      <c r="AD31" s="236"/>
      <c r="AE31" s="236"/>
      <c r="AF31" s="236"/>
      <c r="AG31" s="236"/>
      <c r="AH31" s="236"/>
      <c r="AJ31" s="155"/>
      <c r="AK31" s="234"/>
      <c r="AL31" s="234"/>
      <c r="AM31" s="234"/>
      <c r="AN31" s="234"/>
      <c r="AO31" s="234"/>
      <c r="AP31" s="234"/>
      <c r="AQ31" s="234"/>
      <c r="AR31" s="234"/>
      <c r="AS31" s="234"/>
      <c r="AT31" s="234"/>
      <c r="AU31" s="234"/>
      <c r="AV31" s="234"/>
      <c r="AW31" s="234"/>
      <c r="AX31" s="234"/>
      <c r="AY31" s="234"/>
      <c r="AZ31" s="234"/>
      <c r="BA31" s="234"/>
      <c r="BB31" s="234"/>
      <c r="BC31" s="234"/>
      <c r="BD31" s="234"/>
      <c r="BE31" s="234"/>
      <c r="BF31" s="234"/>
      <c r="BG31" s="234"/>
      <c r="BH31" s="234"/>
      <c r="BI31" s="234"/>
      <c r="BJ31" s="234"/>
      <c r="BK31" s="234"/>
      <c r="BL31" s="234"/>
      <c r="BM31" s="234"/>
      <c r="BN31" s="234"/>
      <c r="BO31" s="234"/>
      <c r="BP31" s="234"/>
    </row>
    <row r="32" spans="2:72" ht="22.5" customHeight="1" thickBot="1" x14ac:dyDescent="0.25">
      <c r="B32" s="30"/>
      <c r="C32" s="228" t="s">
        <v>30</v>
      </c>
      <c r="D32" s="228"/>
      <c r="E32" s="228"/>
      <c r="F32" s="228"/>
      <c r="G32" s="231" t="s">
        <v>29</v>
      </c>
      <c r="H32" s="229"/>
      <c r="I32" s="229"/>
      <c r="J32" s="229"/>
      <c r="K32" s="235" t="s">
        <v>28</v>
      </c>
      <c r="L32" s="235"/>
      <c r="M32" s="235"/>
      <c r="N32" s="235"/>
      <c r="O32" s="231" t="s">
        <v>27</v>
      </c>
      <c r="P32" s="229"/>
      <c r="Q32" s="229"/>
      <c r="R32" s="229"/>
      <c r="S32" s="228" t="s">
        <v>26</v>
      </c>
      <c r="T32" s="228"/>
      <c r="U32" s="228"/>
      <c r="V32" s="228"/>
      <c r="W32" s="231" t="s">
        <v>25</v>
      </c>
      <c r="X32" s="229"/>
      <c r="Y32" s="229"/>
      <c r="Z32" s="229"/>
      <c r="AA32" s="228" t="s">
        <v>24</v>
      </c>
      <c r="AB32" s="228"/>
      <c r="AC32" s="228"/>
      <c r="AD32" s="228"/>
      <c r="AE32" s="229" t="s">
        <v>23</v>
      </c>
      <c r="AF32" s="229"/>
      <c r="AG32" s="229"/>
      <c r="AH32" s="229"/>
      <c r="AJ32" s="155"/>
      <c r="AK32" s="230"/>
      <c r="AL32" s="230"/>
      <c r="AM32" s="230"/>
      <c r="AN32" s="230"/>
      <c r="AO32" s="230"/>
      <c r="AP32" s="230"/>
      <c r="AQ32" s="230"/>
      <c r="AR32" s="230"/>
      <c r="AS32" s="230"/>
      <c r="AT32" s="230"/>
      <c r="AU32" s="230"/>
      <c r="AV32" s="230"/>
      <c r="AW32" s="230"/>
      <c r="AX32" s="230"/>
      <c r="AY32" s="230"/>
      <c r="AZ32" s="230"/>
      <c r="BA32" s="230"/>
      <c r="BB32" s="230"/>
      <c r="BC32" s="230"/>
      <c r="BD32" s="230"/>
      <c r="BE32" s="230"/>
      <c r="BF32" s="230"/>
      <c r="BG32" s="230"/>
      <c r="BH32" s="230"/>
      <c r="BI32" s="230"/>
      <c r="BJ32" s="230"/>
      <c r="BK32" s="230"/>
      <c r="BL32" s="230"/>
      <c r="BM32" s="230"/>
      <c r="BN32" s="230"/>
      <c r="BO32" s="230"/>
      <c r="BP32" s="230"/>
    </row>
    <row r="33" spans="2:68" ht="15" customHeight="1" x14ac:dyDescent="0.2">
      <c r="B33" s="30">
        <v>1</v>
      </c>
      <c r="C33" s="22"/>
      <c r="D33" s="23"/>
      <c r="E33" s="23"/>
      <c r="F33" s="81"/>
      <c r="G33" s="86"/>
      <c r="H33" s="23"/>
      <c r="I33" s="23"/>
      <c r="J33" s="23"/>
      <c r="K33" s="86"/>
      <c r="L33" s="23"/>
      <c r="M33" s="23"/>
      <c r="N33" s="81"/>
      <c r="O33" s="86"/>
      <c r="P33" s="23"/>
      <c r="Q33" s="23"/>
      <c r="R33" s="23"/>
      <c r="S33" s="86"/>
      <c r="T33" s="23"/>
      <c r="U33" s="23"/>
      <c r="V33" s="81"/>
      <c r="W33" s="86"/>
      <c r="X33" s="23"/>
      <c r="Y33" s="23"/>
      <c r="Z33" s="23"/>
      <c r="AA33" s="86"/>
      <c r="AB33" s="23"/>
      <c r="AC33" s="23"/>
      <c r="AD33" s="81"/>
      <c r="AE33" s="86"/>
      <c r="AF33" s="23"/>
      <c r="AG33" s="23"/>
      <c r="AH33" s="24"/>
      <c r="AJ33" s="155"/>
      <c r="AK33" s="156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5"/>
      <c r="BM33" s="35"/>
      <c r="BN33" s="35"/>
      <c r="BO33" s="35"/>
      <c r="BP33" s="35"/>
    </row>
    <row r="34" spans="2:68" ht="15" customHeight="1" x14ac:dyDescent="0.2">
      <c r="B34" s="77">
        <v>2</v>
      </c>
      <c r="C34" s="78"/>
      <c r="D34" s="79"/>
      <c r="E34" s="79"/>
      <c r="F34" s="82"/>
      <c r="G34" s="87"/>
      <c r="H34" s="79"/>
      <c r="I34" s="79"/>
      <c r="J34" s="79"/>
      <c r="K34" s="87"/>
      <c r="L34" s="79"/>
      <c r="M34" s="79"/>
      <c r="N34" s="82"/>
      <c r="O34" s="87"/>
      <c r="P34" s="79"/>
      <c r="Q34" s="79"/>
      <c r="R34" s="79"/>
      <c r="S34" s="87"/>
      <c r="T34" s="79"/>
      <c r="U34" s="79"/>
      <c r="V34" s="82"/>
      <c r="W34" s="87"/>
      <c r="X34" s="79"/>
      <c r="Y34" s="79"/>
      <c r="Z34" s="79"/>
      <c r="AA34" s="87"/>
      <c r="AB34" s="79"/>
      <c r="AC34" s="79"/>
      <c r="AD34" s="82"/>
      <c r="AE34" s="87"/>
      <c r="AF34" s="79"/>
      <c r="AG34" s="79"/>
      <c r="AH34" s="80"/>
      <c r="AJ34" s="155"/>
      <c r="AK34" s="156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35"/>
      <c r="BK34" s="35"/>
      <c r="BL34" s="35"/>
      <c r="BM34" s="35"/>
      <c r="BN34" s="35"/>
      <c r="BO34" s="35"/>
      <c r="BP34" s="35"/>
    </row>
    <row r="35" spans="2:68" ht="15" customHeight="1" x14ac:dyDescent="0.2">
      <c r="B35" s="30">
        <v>3</v>
      </c>
      <c r="C35" s="25"/>
      <c r="D35" s="21"/>
      <c r="E35" s="21"/>
      <c r="F35" s="83"/>
      <c r="G35" s="88"/>
      <c r="H35" s="21"/>
      <c r="I35" s="21"/>
      <c r="J35" s="21"/>
      <c r="K35" s="88"/>
      <c r="L35" s="21"/>
      <c r="M35" s="21"/>
      <c r="N35" s="83"/>
      <c r="O35" s="88"/>
      <c r="P35" s="21"/>
      <c r="Q35" s="21"/>
      <c r="R35" s="21"/>
      <c r="S35" s="88"/>
      <c r="T35" s="21"/>
      <c r="U35" s="21"/>
      <c r="V35" s="83"/>
      <c r="W35" s="88"/>
      <c r="X35" s="21"/>
      <c r="Y35" s="21"/>
      <c r="Z35" s="21"/>
      <c r="AA35" s="88"/>
      <c r="AB35" s="21"/>
      <c r="AC35" s="21"/>
      <c r="AD35" s="83"/>
      <c r="AE35" s="88"/>
      <c r="AF35" s="21"/>
      <c r="AG35" s="21"/>
      <c r="AH35" s="26"/>
      <c r="AJ35" s="155"/>
      <c r="AK35" s="156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</row>
    <row r="36" spans="2:68" ht="15" customHeight="1" x14ac:dyDescent="0.2">
      <c r="B36" s="77">
        <v>4</v>
      </c>
      <c r="C36" s="78"/>
      <c r="D36" s="79"/>
      <c r="E36" s="79"/>
      <c r="F36" s="82"/>
      <c r="G36" s="87"/>
      <c r="H36" s="79"/>
      <c r="I36" s="79"/>
      <c r="J36" s="79"/>
      <c r="K36" s="87"/>
      <c r="L36" s="79"/>
      <c r="M36" s="79"/>
      <c r="N36" s="82"/>
      <c r="O36" s="87"/>
      <c r="P36" s="79"/>
      <c r="Q36" s="79"/>
      <c r="R36" s="79"/>
      <c r="S36" s="87"/>
      <c r="T36" s="79"/>
      <c r="U36" s="79"/>
      <c r="V36" s="82"/>
      <c r="W36" s="87"/>
      <c r="X36" s="79"/>
      <c r="Y36" s="79"/>
      <c r="Z36" s="79"/>
      <c r="AA36" s="87"/>
      <c r="AB36" s="79"/>
      <c r="AC36" s="79"/>
      <c r="AD36" s="82"/>
      <c r="AE36" s="87"/>
      <c r="AF36" s="79"/>
      <c r="AG36" s="79"/>
      <c r="AH36" s="80"/>
      <c r="AJ36" s="155"/>
      <c r="AK36" s="156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</row>
    <row r="37" spans="2:68" ht="15" customHeight="1" x14ac:dyDescent="0.2">
      <c r="B37" s="30">
        <v>5</v>
      </c>
      <c r="C37" s="25"/>
      <c r="D37" s="21"/>
      <c r="E37" s="21"/>
      <c r="F37" s="83"/>
      <c r="G37" s="88"/>
      <c r="H37" s="21"/>
      <c r="I37" s="21"/>
      <c r="J37" s="21"/>
      <c r="K37" s="88"/>
      <c r="L37" s="21"/>
      <c r="M37" s="21"/>
      <c r="N37" s="83"/>
      <c r="O37" s="88"/>
      <c r="P37" s="21"/>
      <c r="Q37" s="21"/>
      <c r="R37" s="21"/>
      <c r="S37" s="88"/>
      <c r="T37" s="21"/>
      <c r="U37" s="21"/>
      <c r="V37" s="83"/>
      <c r="W37" s="88"/>
      <c r="X37" s="21"/>
      <c r="Y37" s="21"/>
      <c r="Z37" s="21"/>
      <c r="AA37" s="88"/>
      <c r="AB37" s="21"/>
      <c r="AC37" s="21"/>
      <c r="AD37" s="83"/>
      <c r="AE37" s="88"/>
      <c r="AF37" s="21"/>
      <c r="AG37" s="21"/>
      <c r="AH37" s="26"/>
      <c r="AJ37" s="155"/>
      <c r="AK37" s="156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  <c r="BF37" s="35"/>
      <c r="BG37" s="35"/>
      <c r="BH37" s="35"/>
      <c r="BI37" s="35"/>
      <c r="BJ37" s="35"/>
      <c r="BK37" s="35"/>
      <c r="BL37" s="35"/>
      <c r="BM37" s="35"/>
      <c r="BN37" s="35"/>
      <c r="BO37" s="35"/>
      <c r="BP37" s="35"/>
    </row>
    <row r="38" spans="2:68" ht="15" customHeight="1" x14ac:dyDescent="0.2">
      <c r="B38" s="77">
        <v>6</v>
      </c>
      <c r="C38" s="78"/>
      <c r="D38" s="79"/>
      <c r="E38" s="79"/>
      <c r="F38" s="82"/>
      <c r="G38" s="87"/>
      <c r="H38" s="79"/>
      <c r="I38" s="79"/>
      <c r="J38" s="79"/>
      <c r="K38" s="87"/>
      <c r="L38" s="79"/>
      <c r="M38" s="79"/>
      <c r="N38" s="82"/>
      <c r="O38" s="87"/>
      <c r="P38" s="79"/>
      <c r="Q38" s="79"/>
      <c r="R38" s="79"/>
      <c r="S38" s="87"/>
      <c r="T38" s="79"/>
      <c r="U38" s="79"/>
      <c r="V38" s="82"/>
      <c r="W38" s="87"/>
      <c r="X38" s="79"/>
      <c r="Y38" s="79"/>
      <c r="Z38" s="79"/>
      <c r="AA38" s="87"/>
      <c r="AB38" s="79"/>
      <c r="AC38" s="79"/>
      <c r="AD38" s="82"/>
      <c r="AE38" s="87"/>
      <c r="AF38" s="79"/>
      <c r="AG38" s="79"/>
      <c r="AH38" s="80"/>
      <c r="AJ38" s="155"/>
      <c r="AK38" s="156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  <c r="BF38" s="35"/>
      <c r="BG38" s="35"/>
      <c r="BH38" s="35"/>
      <c r="BI38" s="35"/>
      <c r="BJ38" s="35"/>
      <c r="BK38" s="35"/>
      <c r="BL38" s="35"/>
      <c r="BM38" s="35"/>
      <c r="BN38" s="35"/>
      <c r="BO38" s="35"/>
      <c r="BP38" s="35"/>
    </row>
    <row r="39" spans="2:68" ht="15" customHeight="1" x14ac:dyDescent="0.2">
      <c r="B39" s="30">
        <v>7</v>
      </c>
      <c r="C39" s="25"/>
      <c r="D39" s="21"/>
      <c r="E39" s="21"/>
      <c r="F39" s="83"/>
      <c r="G39" s="88"/>
      <c r="H39" s="21"/>
      <c r="I39" s="21"/>
      <c r="J39" s="21"/>
      <c r="K39" s="88"/>
      <c r="L39" s="21"/>
      <c r="M39" s="21"/>
      <c r="N39" s="83"/>
      <c r="O39" s="88"/>
      <c r="P39" s="21"/>
      <c r="Q39" s="21"/>
      <c r="R39" s="21"/>
      <c r="S39" s="88"/>
      <c r="T39" s="21"/>
      <c r="U39" s="21"/>
      <c r="V39" s="83"/>
      <c r="W39" s="88"/>
      <c r="X39" s="21"/>
      <c r="Y39" s="21"/>
      <c r="Z39" s="21"/>
      <c r="AA39" s="88"/>
      <c r="AB39" s="21"/>
      <c r="AC39" s="21"/>
      <c r="AD39" s="83"/>
      <c r="AE39" s="88"/>
      <c r="AF39" s="21"/>
      <c r="AG39" s="21"/>
      <c r="AH39" s="26"/>
      <c r="AJ39" s="155"/>
      <c r="AK39" s="156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  <c r="BF39" s="35"/>
      <c r="BG39" s="35"/>
      <c r="BH39" s="35"/>
      <c r="BI39" s="35"/>
      <c r="BJ39" s="35"/>
      <c r="BK39" s="35"/>
      <c r="BL39" s="35"/>
      <c r="BM39" s="35"/>
      <c r="BN39" s="35"/>
      <c r="BO39" s="35"/>
      <c r="BP39" s="35"/>
    </row>
    <row r="40" spans="2:68" ht="15" customHeight="1" x14ac:dyDescent="0.2">
      <c r="B40" s="77">
        <v>8</v>
      </c>
      <c r="C40" s="78"/>
      <c r="D40" s="79"/>
      <c r="E40" s="79"/>
      <c r="F40" s="82"/>
      <c r="G40" s="87"/>
      <c r="H40" s="79"/>
      <c r="I40" s="79"/>
      <c r="J40" s="79"/>
      <c r="K40" s="87"/>
      <c r="L40" s="79"/>
      <c r="M40" s="79"/>
      <c r="N40" s="82"/>
      <c r="O40" s="87"/>
      <c r="P40" s="79"/>
      <c r="Q40" s="79"/>
      <c r="R40" s="79"/>
      <c r="S40" s="87"/>
      <c r="T40" s="79"/>
      <c r="U40" s="79"/>
      <c r="V40" s="82"/>
      <c r="W40" s="87"/>
      <c r="X40" s="79"/>
      <c r="Y40" s="79"/>
      <c r="Z40" s="79"/>
      <c r="AA40" s="87"/>
      <c r="AB40" s="79"/>
      <c r="AC40" s="79"/>
      <c r="AD40" s="82"/>
      <c r="AE40" s="87"/>
      <c r="AF40" s="79"/>
      <c r="AG40" s="79"/>
      <c r="AH40" s="80"/>
      <c r="AJ40" s="155"/>
      <c r="AK40" s="156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5"/>
      <c r="BM40" s="35"/>
      <c r="BN40" s="35"/>
      <c r="BO40" s="35"/>
      <c r="BP40" s="35"/>
    </row>
    <row r="41" spans="2:68" ht="15" customHeight="1" x14ac:dyDescent="0.2">
      <c r="B41" s="30">
        <v>9</v>
      </c>
      <c r="C41" s="25"/>
      <c r="D41" s="21"/>
      <c r="E41" s="21"/>
      <c r="F41" s="83"/>
      <c r="G41" s="88"/>
      <c r="H41" s="21"/>
      <c r="I41" s="21"/>
      <c r="J41" s="21"/>
      <c r="K41" s="88"/>
      <c r="L41" s="21"/>
      <c r="M41" s="21"/>
      <c r="N41" s="83"/>
      <c r="O41" s="88"/>
      <c r="P41" s="21"/>
      <c r="Q41" s="21"/>
      <c r="R41" s="21"/>
      <c r="S41" s="88"/>
      <c r="T41" s="21"/>
      <c r="U41" s="21"/>
      <c r="V41" s="83"/>
      <c r="W41" s="88"/>
      <c r="X41" s="21"/>
      <c r="Y41" s="21"/>
      <c r="Z41" s="21"/>
      <c r="AA41" s="88"/>
      <c r="AB41" s="21"/>
      <c r="AC41" s="21"/>
      <c r="AD41" s="83"/>
      <c r="AE41" s="88"/>
      <c r="AF41" s="21"/>
      <c r="AG41" s="21"/>
      <c r="AH41" s="26"/>
      <c r="AJ41" s="155"/>
      <c r="AK41" s="156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</row>
    <row r="42" spans="2:68" ht="15" customHeight="1" x14ac:dyDescent="0.2">
      <c r="B42" s="77">
        <v>10</v>
      </c>
      <c r="C42" s="78"/>
      <c r="D42" s="79"/>
      <c r="E42" s="79"/>
      <c r="F42" s="82"/>
      <c r="G42" s="87"/>
      <c r="H42" s="79"/>
      <c r="I42" s="79"/>
      <c r="J42" s="79"/>
      <c r="K42" s="87"/>
      <c r="L42" s="79"/>
      <c r="M42" s="79"/>
      <c r="N42" s="82"/>
      <c r="O42" s="87"/>
      <c r="P42" s="79"/>
      <c r="Q42" s="79"/>
      <c r="R42" s="79"/>
      <c r="S42" s="87"/>
      <c r="T42" s="79"/>
      <c r="U42" s="79"/>
      <c r="V42" s="82"/>
      <c r="W42" s="87"/>
      <c r="X42" s="79"/>
      <c r="Y42" s="79"/>
      <c r="Z42" s="79"/>
      <c r="AA42" s="87"/>
      <c r="AB42" s="79"/>
      <c r="AC42" s="79"/>
      <c r="AD42" s="82"/>
      <c r="AE42" s="87"/>
      <c r="AF42" s="79"/>
      <c r="AG42" s="79"/>
      <c r="AH42" s="80"/>
      <c r="AJ42" s="155"/>
      <c r="AK42" s="156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  <c r="BF42" s="35"/>
      <c r="BG42" s="35"/>
      <c r="BH42" s="35"/>
      <c r="BI42" s="35"/>
      <c r="BJ42" s="35"/>
      <c r="BK42" s="35"/>
      <c r="BL42" s="35"/>
      <c r="BM42" s="35"/>
      <c r="BN42" s="35"/>
      <c r="BO42" s="35"/>
      <c r="BP42" s="35"/>
    </row>
    <row r="43" spans="2:68" ht="15" customHeight="1" x14ac:dyDescent="0.2">
      <c r="B43" s="30">
        <v>11</v>
      </c>
      <c r="C43" s="25"/>
      <c r="D43" s="21"/>
      <c r="E43" s="21"/>
      <c r="F43" s="83"/>
      <c r="G43" s="88"/>
      <c r="H43" s="21"/>
      <c r="I43" s="21"/>
      <c r="J43" s="21"/>
      <c r="K43" s="88"/>
      <c r="L43" s="21"/>
      <c r="M43" s="21"/>
      <c r="N43" s="83"/>
      <c r="O43" s="88"/>
      <c r="P43" s="21"/>
      <c r="Q43" s="21"/>
      <c r="R43" s="21"/>
      <c r="S43" s="88"/>
      <c r="T43" s="21"/>
      <c r="U43" s="21"/>
      <c r="V43" s="83"/>
      <c r="W43" s="88"/>
      <c r="X43" s="21"/>
      <c r="Y43" s="21"/>
      <c r="Z43" s="21"/>
      <c r="AA43" s="88"/>
      <c r="AB43" s="21"/>
      <c r="AC43" s="21"/>
      <c r="AD43" s="83"/>
      <c r="AE43" s="88"/>
      <c r="AF43" s="21"/>
      <c r="AG43" s="21"/>
      <c r="AH43" s="26"/>
      <c r="AJ43" s="155"/>
      <c r="AK43" s="156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</row>
    <row r="44" spans="2:68" ht="15" customHeight="1" x14ac:dyDescent="0.2">
      <c r="B44" s="77">
        <v>12</v>
      </c>
      <c r="C44" s="78"/>
      <c r="D44" s="79"/>
      <c r="E44" s="79"/>
      <c r="F44" s="82"/>
      <c r="G44" s="87"/>
      <c r="H44" s="79"/>
      <c r="I44" s="79"/>
      <c r="J44" s="79"/>
      <c r="K44" s="87"/>
      <c r="L44" s="79"/>
      <c r="M44" s="79"/>
      <c r="N44" s="82"/>
      <c r="O44" s="87"/>
      <c r="P44" s="79"/>
      <c r="Q44" s="79"/>
      <c r="R44" s="79"/>
      <c r="S44" s="87"/>
      <c r="T44" s="79"/>
      <c r="U44" s="79"/>
      <c r="V44" s="82"/>
      <c r="W44" s="87"/>
      <c r="X44" s="79"/>
      <c r="Y44" s="79"/>
      <c r="Z44" s="79"/>
      <c r="AA44" s="87"/>
      <c r="AB44" s="79"/>
      <c r="AC44" s="79"/>
      <c r="AD44" s="82"/>
      <c r="AE44" s="87"/>
      <c r="AF44" s="79"/>
      <c r="AG44" s="79"/>
      <c r="AH44" s="80"/>
      <c r="AJ44" s="155"/>
      <c r="AK44" s="156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  <c r="BL44" s="35"/>
      <c r="BM44" s="35"/>
      <c r="BN44" s="35"/>
      <c r="BO44" s="35"/>
      <c r="BP44" s="35"/>
    </row>
    <row r="45" spans="2:68" ht="15" customHeight="1" x14ac:dyDescent="0.2">
      <c r="B45" s="30">
        <v>13</v>
      </c>
      <c r="C45" s="25"/>
      <c r="D45" s="21"/>
      <c r="E45" s="21"/>
      <c r="F45" s="83"/>
      <c r="G45" s="88"/>
      <c r="H45" s="21"/>
      <c r="I45" s="21"/>
      <c r="J45" s="21"/>
      <c r="K45" s="88"/>
      <c r="L45" s="21"/>
      <c r="M45" s="21"/>
      <c r="N45" s="83"/>
      <c r="O45" s="88"/>
      <c r="P45" s="21"/>
      <c r="Q45" s="21"/>
      <c r="R45" s="21"/>
      <c r="S45" s="88"/>
      <c r="T45" s="21"/>
      <c r="U45" s="21"/>
      <c r="V45" s="83"/>
      <c r="W45" s="88"/>
      <c r="X45" s="21"/>
      <c r="Y45" s="21"/>
      <c r="Z45" s="21"/>
      <c r="AA45" s="88"/>
      <c r="AB45" s="21"/>
      <c r="AC45" s="21"/>
      <c r="AD45" s="83"/>
      <c r="AE45" s="88"/>
      <c r="AF45" s="21"/>
      <c r="AG45" s="21"/>
      <c r="AH45" s="26"/>
      <c r="AJ45" s="155"/>
      <c r="AK45" s="156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</row>
    <row r="46" spans="2:68" ht="15" customHeight="1" x14ac:dyDescent="0.2">
      <c r="B46" s="77">
        <v>14</v>
      </c>
      <c r="C46" s="78"/>
      <c r="D46" s="79"/>
      <c r="E46" s="79"/>
      <c r="F46" s="82"/>
      <c r="G46" s="87"/>
      <c r="H46" s="79"/>
      <c r="I46" s="79"/>
      <c r="J46" s="79"/>
      <c r="K46" s="87"/>
      <c r="L46" s="79"/>
      <c r="M46" s="79"/>
      <c r="N46" s="82"/>
      <c r="O46" s="87"/>
      <c r="P46" s="79"/>
      <c r="Q46" s="79"/>
      <c r="R46" s="79"/>
      <c r="S46" s="87"/>
      <c r="T46" s="79"/>
      <c r="U46" s="79"/>
      <c r="V46" s="82"/>
      <c r="W46" s="87"/>
      <c r="X46" s="79"/>
      <c r="Y46" s="79"/>
      <c r="Z46" s="79"/>
      <c r="AA46" s="87"/>
      <c r="AB46" s="79"/>
      <c r="AC46" s="79"/>
      <c r="AD46" s="82"/>
      <c r="AE46" s="87"/>
      <c r="AF46" s="79"/>
      <c r="AG46" s="79"/>
      <c r="AH46" s="80"/>
      <c r="AJ46" s="155"/>
      <c r="AK46" s="156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</row>
    <row r="47" spans="2:68" ht="15" customHeight="1" x14ac:dyDescent="0.2">
      <c r="B47" s="30">
        <v>15</v>
      </c>
      <c r="C47" s="25"/>
      <c r="D47" s="21"/>
      <c r="E47" s="21"/>
      <c r="F47" s="83"/>
      <c r="G47" s="88"/>
      <c r="H47" s="21"/>
      <c r="I47" s="21"/>
      <c r="J47" s="21"/>
      <c r="K47" s="88"/>
      <c r="L47" s="21"/>
      <c r="M47" s="21"/>
      <c r="N47" s="83"/>
      <c r="O47" s="88"/>
      <c r="P47" s="21"/>
      <c r="Q47" s="21"/>
      <c r="R47" s="21"/>
      <c r="S47" s="88"/>
      <c r="T47" s="21"/>
      <c r="U47" s="21"/>
      <c r="V47" s="83"/>
      <c r="W47" s="88"/>
      <c r="X47" s="21"/>
      <c r="Y47" s="21"/>
      <c r="Z47" s="21"/>
      <c r="AA47" s="88"/>
      <c r="AB47" s="21"/>
      <c r="AC47" s="21"/>
      <c r="AD47" s="83"/>
      <c r="AE47" s="88"/>
      <c r="AF47" s="21"/>
      <c r="AG47" s="21"/>
      <c r="AH47" s="26"/>
      <c r="AJ47" s="155"/>
      <c r="AK47" s="156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  <c r="BF47" s="35"/>
      <c r="BG47" s="35"/>
      <c r="BH47" s="35"/>
      <c r="BI47" s="35"/>
      <c r="BJ47" s="35"/>
      <c r="BK47" s="35"/>
      <c r="BL47" s="35"/>
      <c r="BM47" s="35"/>
      <c r="BN47" s="35"/>
      <c r="BO47" s="35"/>
      <c r="BP47" s="35"/>
    </row>
    <row r="48" spans="2:68" ht="15" customHeight="1" x14ac:dyDescent="0.2">
      <c r="B48" s="77">
        <v>16</v>
      </c>
      <c r="C48" s="78"/>
      <c r="D48" s="79"/>
      <c r="E48" s="79"/>
      <c r="F48" s="82"/>
      <c r="G48" s="87"/>
      <c r="H48" s="79"/>
      <c r="I48" s="79"/>
      <c r="J48" s="79"/>
      <c r="K48" s="87"/>
      <c r="L48" s="79"/>
      <c r="M48" s="79"/>
      <c r="N48" s="82"/>
      <c r="O48" s="87"/>
      <c r="P48" s="79"/>
      <c r="Q48" s="79"/>
      <c r="R48" s="79"/>
      <c r="S48" s="87"/>
      <c r="T48" s="79"/>
      <c r="U48" s="79"/>
      <c r="V48" s="82"/>
      <c r="W48" s="87"/>
      <c r="X48" s="79"/>
      <c r="Y48" s="79"/>
      <c r="Z48" s="79"/>
      <c r="AA48" s="87"/>
      <c r="AB48" s="79"/>
      <c r="AC48" s="79"/>
      <c r="AD48" s="82"/>
      <c r="AE48" s="87"/>
      <c r="AF48" s="79"/>
      <c r="AG48" s="79"/>
      <c r="AH48" s="80"/>
      <c r="AJ48" s="155"/>
      <c r="AK48" s="156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  <c r="BF48" s="35"/>
      <c r="BG48" s="35"/>
      <c r="BH48" s="35"/>
      <c r="BI48" s="35"/>
      <c r="BJ48" s="35"/>
      <c r="BK48" s="35"/>
      <c r="BL48" s="35"/>
      <c r="BM48" s="35"/>
      <c r="BN48" s="35"/>
      <c r="BO48" s="35"/>
      <c r="BP48" s="35"/>
    </row>
    <row r="49" spans="2:78" ht="15" customHeight="1" x14ac:dyDescent="0.2">
      <c r="B49" s="30">
        <v>17</v>
      </c>
      <c r="C49" s="25"/>
      <c r="D49" s="21"/>
      <c r="E49" s="21"/>
      <c r="F49" s="83"/>
      <c r="G49" s="88"/>
      <c r="H49" s="21"/>
      <c r="I49" s="21"/>
      <c r="J49" s="21"/>
      <c r="K49" s="88"/>
      <c r="L49" s="21"/>
      <c r="M49" s="21"/>
      <c r="N49" s="83"/>
      <c r="O49" s="88"/>
      <c r="P49" s="21"/>
      <c r="Q49" s="21"/>
      <c r="R49" s="21"/>
      <c r="S49" s="88"/>
      <c r="T49" s="21"/>
      <c r="U49" s="21"/>
      <c r="V49" s="83"/>
      <c r="W49" s="88"/>
      <c r="X49" s="21"/>
      <c r="Y49" s="21"/>
      <c r="Z49" s="21"/>
      <c r="AA49" s="88"/>
      <c r="AB49" s="21"/>
      <c r="AC49" s="21"/>
      <c r="AD49" s="83"/>
      <c r="AE49" s="88"/>
      <c r="AF49" s="21"/>
      <c r="AG49" s="21"/>
      <c r="AH49" s="26"/>
      <c r="AJ49" s="155"/>
      <c r="AK49" s="156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  <c r="BF49" s="35"/>
      <c r="BG49" s="35"/>
      <c r="BH49" s="35"/>
      <c r="BI49" s="35"/>
      <c r="BJ49" s="35"/>
      <c r="BK49" s="35"/>
      <c r="BL49" s="35"/>
      <c r="BM49" s="35"/>
      <c r="BN49" s="35"/>
      <c r="BO49" s="35"/>
      <c r="BP49" s="35"/>
    </row>
    <row r="50" spans="2:78" ht="15" customHeight="1" x14ac:dyDescent="0.2">
      <c r="B50" s="77">
        <v>18</v>
      </c>
      <c r="C50" s="78"/>
      <c r="D50" s="79"/>
      <c r="E50" s="79"/>
      <c r="F50" s="82"/>
      <c r="G50" s="87"/>
      <c r="H50" s="79"/>
      <c r="I50" s="79"/>
      <c r="J50" s="79"/>
      <c r="K50" s="87"/>
      <c r="L50" s="79"/>
      <c r="M50" s="79"/>
      <c r="N50" s="82"/>
      <c r="O50" s="87"/>
      <c r="P50" s="79"/>
      <c r="Q50" s="79"/>
      <c r="R50" s="79"/>
      <c r="S50" s="87"/>
      <c r="T50" s="79"/>
      <c r="U50" s="79"/>
      <c r="V50" s="82"/>
      <c r="W50" s="87"/>
      <c r="X50" s="79"/>
      <c r="Y50" s="79"/>
      <c r="Z50" s="79"/>
      <c r="AA50" s="87"/>
      <c r="AB50" s="79"/>
      <c r="AC50" s="79"/>
      <c r="AD50" s="82"/>
      <c r="AE50" s="87"/>
      <c r="AF50" s="79"/>
      <c r="AG50" s="79"/>
      <c r="AH50" s="80"/>
      <c r="AJ50" s="155"/>
      <c r="AK50" s="156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  <c r="BF50" s="35"/>
      <c r="BG50" s="35"/>
      <c r="BH50" s="35"/>
      <c r="BI50" s="35"/>
      <c r="BJ50" s="35"/>
      <c r="BK50" s="35"/>
      <c r="BL50" s="35"/>
      <c r="BM50" s="35"/>
      <c r="BN50" s="35"/>
      <c r="BO50" s="35"/>
      <c r="BP50" s="35"/>
    </row>
    <row r="51" spans="2:78" ht="15" customHeight="1" x14ac:dyDescent="0.2">
      <c r="B51" s="30">
        <v>19</v>
      </c>
      <c r="C51" s="25"/>
      <c r="D51" s="21"/>
      <c r="E51" s="21"/>
      <c r="F51" s="83"/>
      <c r="G51" s="88"/>
      <c r="H51" s="21"/>
      <c r="I51" s="21"/>
      <c r="J51" s="21"/>
      <c r="K51" s="88"/>
      <c r="L51" s="21"/>
      <c r="M51" s="21"/>
      <c r="N51" s="83"/>
      <c r="O51" s="88"/>
      <c r="P51" s="21"/>
      <c r="Q51" s="21"/>
      <c r="R51" s="21"/>
      <c r="S51" s="88"/>
      <c r="T51" s="21"/>
      <c r="U51" s="21"/>
      <c r="V51" s="83"/>
      <c r="W51" s="88"/>
      <c r="X51" s="21"/>
      <c r="Y51" s="21"/>
      <c r="Z51" s="21"/>
      <c r="AA51" s="88"/>
      <c r="AB51" s="21"/>
      <c r="AC51" s="21"/>
      <c r="AD51" s="83"/>
      <c r="AE51" s="88"/>
      <c r="AF51" s="21"/>
      <c r="AG51" s="21"/>
      <c r="AH51" s="26"/>
      <c r="AJ51" s="155"/>
      <c r="AK51" s="156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  <c r="BF51" s="35"/>
      <c r="BG51" s="35"/>
      <c r="BH51" s="35"/>
      <c r="BI51" s="35"/>
      <c r="BJ51" s="35"/>
      <c r="BK51" s="35"/>
      <c r="BL51" s="35"/>
      <c r="BM51" s="35"/>
      <c r="BN51" s="35"/>
      <c r="BO51" s="35"/>
      <c r="BP51" s="35"/>
    </row>
    <row r="52" spans="2:78" ht="15" customHeight="1" x14ac:dyDescent="0.2">
      <c r="B52" s="77">
        <v>20</v>
      </c>
      <c r="C52" s="78"/>
      <c r="D52" s="79"/>
      <c r="E52" s="79"/>
      <c r="F52" s="82"/>
      <c r="G52" s="87"/>
      <c r="H52" s="79"/>
      <c r="I52" s="79"/>
      <c r="J52" s="79"/>
      <c r="K52" s="87"/>
      <c r="L52" s="79"/>
      <c r="M52" s="79"/>
      <c r="N52" s="82"/>
      <c r="O52" s="87"/>
      <c r="P52" s="79"/>
      <c r="Q52" s="79"/>
      <c r="R52" s="79"/>
      <c r="S52" s="87"/>
      <c r="T52" s="79"/>
      <c r="U52" s="79"/>
      <c r="V52" s="82"/>
      <c r="W52" s="87"/>
      <c r="X52" s="79"/>
      <c r="Y52" s="79"/>
      <c r="Z52" s="79"/>
      <c r="AA52" s="87"/>
      <c r="AB52" s="79"/>
      <c r="AC52" s="79"/>
      <c r="AD52" s="82"/>
      <c r="AE52" s="87"/>
      <c r="AF52" s="79"/>
      <c r="AG52" s="79"/>
      <c r="AH52" s="80"/>
      <c r="AJ52" s="155"/>
      <c r="AK52" s="156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  <c r="BF52" s="35"/>
      <c r="BG52" s="35"/>
      <c r="BH52" s="35"/>
      <c r="BI52" s="35"/>
      <c r="BJ52" s="35"/>
      <c r="BK52" s="35"/>
      <c r="BL52" s="35"/>
      <c r="BM52" s="35"/>
      <c r="BN52" s="35"/>
      <c r="BO52" s="35"/>
      <c r="BP52" s="35"/>
    </row>
    <row r="53" spans="2:78" ht="15" customHeight="1" x14ac:dyDescent="0.2">
      <c r="B53" s="30">
        <v>21</v>
      </c>
      <c r="C53" s="25"/>
      <c r="D53" s="21"/>
      <c r="E53" s="21"/>
      <c r="F53" s="83"/>
      <c r="G53" s="88"/>
      <c r="H53" s="21"/>
      <c r="I53" s="21"/>
      <c r="J53" s="21"/>
      <c r="K53" s="88"/>
      <c r="L53" s="21"/>
      <c r="M53" s="21"/>
      <c r="N53" s="83"/>
      <c r="O53" s="88"/>
      <c r="P53" s="21"/>
      <c r="Q53" s="21"/>
      <c r="R53" s="21"/>
      <c r="S53" s="88"/>
      <c r="T53" s="21"/>
      <c r="U53" s="21"/>
      <c r="V53" s="83"/>
      <c r="W53" s="88"/>
      <c r="X53" s="21"/>
      <c r="Y53" s="21"/>
      <c r="Z53" s="21"/>
      <c r="AA53" s="88"/>
      <c r="AB53" s="21"/>
      <c r="AC53" s="21"/>
      <c r="AD53" s="83"/>
      <c r="AE53" s="88"/>
      <c r="AF53" s="21"/>
      <c r="AG53" s="21"/>
      <c r="AH53" s="26"/>
      <c r="AJ53" s="155"/>
      <c r="AK53" s="156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  <c r="BF53" s="35"/>
      <c r="BG53" s="35"/>
      <c r="BH53" s="35"/>
      <c r="BI53" s="35"/>
      <c r="BJ53" s="35"/>
      <c r="BK53" s="35"/>
      <c r="BL53" s="35"/>
      <c r="BM53" s="35"/>
      <c r="BN53" s="35"/>
      <c r="BO53" s="35"/>
      <c r="BP53" s="35"/>
    </row>
    <row r="54" spans="2:78" ht="15" customHeight="1" x14ac:dyDescent="0.2">
      <c r="B54" s="77">
        <v>22</v>
      </c>
      <c r="C54" s="78"/>
      <c r="D54" s="79"/>
      <c r="E54" s="79"/>
      <c r="F54" s="82"/>
      <c r="G54" s="87"/>
      <c r="H54" s="79"/>
      <c r="I54" s="79"/>
      <c r="J54" s="79"/>
      <c r="K54" s="87"/>
      <c r="L54" s="79"/>
      <c r="M54" s="79"/>
      <c r="N54" s="82"/>
      <c r="O54" s="87"/>
      <c r="P54" s="79"/>
      <c r="Q54" s="79"/>
      <c r="R54" s="79"/>
      <c r="S54" s="87"/>
      <c r="T54" s="79"/>
      <c r="U54" s="79"/>
      <c r="V54" s="82"/>
      <c r="W54" s="87"/>
      <c r="X54" s="79"/>
      <c r="Y54" s="79"/>
      <c r="Z54" s="79"/>
      <c r="AA54" s="87"/>
      <c r="AB54" s="79"/>
      <c r="AC54" s="79"/>
      <c r="AD54" s="82"/>
      <c r="AE54" s="87"/>
      <c r="AF54" s="79"/>
      <c r="AG54" s="79"/>
      <c r="AH54" s="80"/>
      <c r="AJ54" s="155"/>
      <c r="AK54" s="156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5"/>
      <c r="BK54" s="35"/>
      <c r="BL54" s="35"/>
      <c r="BM54" s="35"/>
      <c r="BN54" s="35"/>
      <c r="BO54" s="35"/>
      <c r="BP54" s="35"/>
    </row>
    <row r="55" spans="2:78" ht="15" customHeight="1" x14ac:dyDescent="0.2">
      <c r="B55" s="30">
        <v>23</v>
      </c>
      <c r="C55" s="25"/>
      <c r="D55" s="21"/>
      <c r="E55" s="21"/>
      <c r="F55" s="83"/>
      <c r="G55" s="88"/>
      <c r="H55" s="21"/>
      <c r="I55" s="21"/>
      <c r="J55" s="21"/>
      <c r="K55" s="88"/>
      <c r="L55" s="21"/>
      <c r="M55" s="21"/>
      <c r="N55" s="83"/>
      <c r="O55" s="88"/>
      <c r="P55" s="21"/>
      <c r="Q55" s="21"/>
      <c r="R55" s="21"/>
      <c r="S55" s="88"/>
      <c r="T55" s="21"/>
      <c r="U55" s="21"/>
      <c r="V55" s="83"/>
      <c r="W55" s="88"/>
      <c r="X55" s="21"/>
      <c r="Y55" s="21"/>
      <c r="Z55" s="21"/>
      <c r="AA55" s="88"/>
      <c r="AB55" s="21"/>
      <c r="AC55" s="21"/>
      <c r="AD55" s="83"/>
      <c r="AE55" s="88"/>
      <c r="AF55" s="21"/>
      <c r="AG55" s="21"/>
      <c r="AH55" s="26"/>
      <c r="AJ55" s="155"/>
      <c r="AK55" s="156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</row>
    <row r="56" spans="2:78" ht="15" customHeight="1" x14ac:dyDescent="0.2">
      <c r="B56" s="77">
        <v>24</v>
      </c>
      <c r="C56" s="78"/>
      <c r="D56" s="79"/>
      <c r="E56" s="79"/>
      <c r="F56" s="82"/>
      <c r="G56" s="87"/>
      <c r="H56" s="79"/>
      <c r="I56" s="79"/>
      <c r="J56" s="79"/>
      <c r="K56" s="87"/>
      <c r="L56" s="79"/>
      <c r="M56" s="79"/>
      <c r="N56" s="82"/>
      <c r="O56" s="87"/>
      <c r="P56" s="79"/>
      <c r="Q56" s="79"/>
      <c r="R56" s="79"/>
      <c r="S56" s="87"/>
      <c r="T56" s="79"/>
      <c r="U56" s="79"/>
      <c r="V56" s="82"/>
      <c r="W56" s="87"/>
      <c r="X56" s="79"/>
      <c r="Y56" s="79"/>
      <c r="Z56" s="79"/>
      <c r="AA56" s="87"/>
      <c r="AB56" s="79"/>
      <c r="AC56" s="79"/>
      <c r="AD56" s="82"/>
      <c r="AE56" s="87"/>
      <c r="AF56" s="79"/>
      <c r="AG56" s="79"/>
      <c r="AH56" s="80"/>
      <c r="AJ56" s="155"/>
      <c r="AK56" s="156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</row>
    <row r="57" spans="2:78" ht="15" customHeight="1" thickBot="1" x14ac:dyDescent="0.25">
      <c r="B57" s="30">
        <v>25</v>
      </c>
      <c r="C57" s="27"/>
      <c r="D57" s="28"/>
      <c r="E57" s="28"/>
      <c r="F57" s="84"/>
      <c r="G57" s="89"/>
      <c r="H57" s="28"/>
      <c r="I57" s="28"/>
      <c r="J57" s="28"/>
      <c r="K57" s="89"/>
      <c r="L57" s="28"/>
      <c r="M57" s="28"/>
      <c r="N57" s="84"/>
      <c r="O57" s="89"/>
      <c r="P57" s="28"/>
      <c r="Q57" s="28"/>
      <c r="R57" s="28"/>
      <c r="S57" s="89"/>
      <c r="T57" s="28"/>
      <c r="U57" s="28"/>
      <c r="V57" s="84"/>
      <c r="W57" s="89"/>
      <c r="X57" s="28"/>
      <c r="Y57" s="28"/>
      <c r="Z57" s="28"/>
      <c r="AA57" s="89"/>
      <c r="AB57" s="28"/>
      <c r="AC57" s="28"/>
      <c r="AD57" s="84"/>
      <c r="AE57" s="89"/>
      <c r="AF57" s="28"/>
      <c r="AG57" s="28"/>
      <c r="AH57" s="29"/>
      <c r="AJ57" s="155"/>
      <c r="AK57" s="156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  <c r="BF57" s="35"/>
      <c r="BG57" s="35"/>
      <c r="BH57" s="35"/>
      <c r="BI57" s="35"/>
      <c r="BJ57" s="35"/>
      <c r="BK57" s="35"/>
      <c r="BL57" s="35"/>
      <c r="BM57" s="35"/>
      <c r="BN57" s="35"/>
      <c r="BO57" s="35"/>
      <c r="BP57" s="35"/>
    </row>
    <row r="58" spans="2:78" ht="15" customHeight="1" x14ac:dyDescent="0.2"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  <c r="BF58" s="35"/>
      <c r="BG58" s="35"/>
      <c r="BH58" s="35"/>
      <c r="BI58" s="35"/>
      <c r="BJ58" s="35"/>
      <c r="BK58" s="35"/>
      <c r="BL58" s="35"/>
      <c r="BM58" s="35"/>
      <c r="BN58" s="35"/>
      <c r="BO58" s="35"/>
      <c r="BP58" s="35"/>
      <c r="BR58" s="95"/>
      <c r="BS58" s="95"/>
      <c r="BT58" s="95"/>
      <c r="BU58" s="95"/>
      <c r="BV58" s="95"/>
      <c r="BW58" s="95"/>
      <c r="BX58" s="96"/>
      <c r="BY58" s="97"/>
      <c r="BZ58" s="96"/>
    </row>
    <row r="59" spans="2:78" ht="15" customHeight="1" x14ac:dyDescent="0.25">
      <c r="B59" s="30"/>
      <c r="C59" s="236" t="s">
        <v>33</v>
      </c>
      <c r="D59" s="236"/>
      <c r="E59" s="236"/>
      <c r="F59" s="236"/>
      <c r="G59" s="236"/>
      <c r="H59" s="236"/>
      <c r="I59" s="236"/>
      <c r="J59" s="236"/>
      <c r="K59" s="236"/>
      <c r="L59" s="236"/>
      <c r="M59" s="236"/>
      <c r="N59" s="236"/>
      <c r="O59" s="236"/>
      <c r="P59" s="236"/>
      <c r="Q59" s="236"/>
      <c r="R59" s="236"/>
      <c r="S59" s="236"/>
      <c r="T59" s="236"/>
      <c r="U59" s="236"/>
      <c r="V59" s="236"/>
      <c r="W59" s="236"/>
      <c r="X59" s="236"/>
      <c r="Y59" s="236"/>
      <c r="Z59" s="236"/>
      <c r="AA59" s="236"/>
      <c r="AB59" s="236"/>
      <c r="AC59" s="236"/>
      <c r="AD59" s="236"/>
      <c r="AE59" s="236"/>
      <c r="AF59" s="236"/>
      <c r="AG59" s="236"/>
      <c r="AH59" s="236"/>
      <c r="AJ59" s="155"/>
      <c r="AK59" s="234"/>
      <c r="AL59" s="234"/>
      <c r="AM59" s="234"/>
      <c r="AN59" s="234"/>
      <c r="AO59" s="234"/>
      <c r="AP59" s="234"/>
      <c r="AQ59" s="234"/>
      <c r="AR59" s="234"/>
      <c r="AS59" s="234"/>
      <c r="AT59" s="234"/>
      <c r="AU59" s="234"/>
      <c r="AV59" s="234"/>
      <c r="AW59" s="234"/>
      <c r="AX59" s="234"/>
      <c r="AY59" s="234"/>
      <c r="AZ59" s="234"/>
      <c r="BA59" s="234"/>
      <c r="BB59" s="234"/>
      <c r="BC59" s="234"/>
      <c r="BD59" s="234"/>
      <c r="BE59" s="234"/>
      <c r="BF59" s="234"/>
      <c r="BG59" s="234"/>
      <c r="BH59" s="234"/>
      <c r="BI59" s="234"/>
      <c r="BJ59" s="234"/>
      <c r="BK59" s="234"/>
      <c r="BL59" s="234"/>
      <c r="BM59" s="234"/>
      <c r="BN59" s="234"/>
      <c r="BO59" s="234"/>
      <c r="BP59" s="234"/>
      <c r="BR59" s="95"/>
      <c r="BS59" s="95"/>
      <c r="BT59" s="95"/>
      <c r="BU59" s="95"/>
      <c r="BV59" s="95"/>
      <c r="BW59" s="95"/>
      <c r="BX59" s="96"/>
      <c r="BY59" s="97"/>
      <c r="BZ59" s="96"/>
    </row>
    <row r="60" spans="2:78" ht="24.75" customHeight="1" thickBot="1" x14ac:dyDescent="0.25">
      <c r="B60" s="30"/>
      <c r="C60" s="228" t="s">
        <v>30</v>
      </c>
      <c r="D60" s="228"/>
      <c r="E60" s="228"/>
      <c r="F60" s="228"/>
      <c r="G60" s="231" t="s">
        <v>29</v>
      </c>
      <c r="H60" s="229"/>
      <c r="I60" s="229"/>
      <c r="J60" s="229"/>
      <c r="K60" s="235" t="s">
        <v>28</v>
      </c>
      <c r="L60" s="235"/>
      <c r="M60" s="235"/>
      <c r="N60" s="235"/>
      <c r="O60" s="231" t="s">
        <v>27</v>
      </c>
      <c r="P60" s="229"/>
      <c r="Q60" s="229"/>
      <c r="R60" s="229"/>
      <c r="S60" s="228" t="s">
        <v>26</v>
      </c>
      <c r="T60" s="228"/>
      <c r="U60" s="228"/>
      <c r="V60" s="228"/>
      <c r="W60" s="231" t="s">
        <v>25</v>
      </c>
      <c r="X60" s="229"/>
      <c r="Y60" s="229"/>
      <c r="Z60" s="229"/>
      <c r="AA60" s="228" t="s">
        <v>24</v>
      </c>
      <c r="AB60" s="228"/>
      <c r="AC60" s="228"/>
      <c r="AD60" s="228"/>
      <c r="AE60" s="229" t="s">
        <v>23</v>
      </c>
      <c r="AF60" s="229"/>
      <c r="AG60" s="229"/>
      <c r="AH60" s="229"/>
      <c r="AJ60" s="155"/>
      <c r="AK60" s="230"/>
      <c r="AL60" s="230"/>
      <c r="AM60" s="230"/>
      <c r="AN60" s="230"/>
      <c r="AO60" s="230"/>
      <c r="AP60" s="230"/>
      <c r="AQ60" s="230"/>
      <c r="AR60" s="230"/>
      <c r="AS60" s="230"/>
      <c r="AT60" s="230"/>
      <c r="AU60" s="230"/>
      <c r="AV60" s="230"/>
      <c r="AW60" s="230"/>
      <c r="AX60" s="230"/>
      <c r="AY60" s="230"/>
      <c r="AZ60" s="230"/>
      <c r="BA60" s="230"/>
      <c r="BB60" s="230"/>
      <c r="BC60" s="230"/>
      <c r="BD60" s="230"/>
      <c r="BE60" s="230"/>
      <c r="BF60" s="230"/>
      <c r="BG60" s="230"/>
      <c r="BH60" s="230"/>
      <c r="BI60" s="230"/>
      <c r="BJ60" s="230"/>
      <c r="BK60" s="230"/>
      <c r="BL60" s="230"/>
      <c r="BM60" s="230"/>
      <c r="BN60" s="230"/>
      <c r="BO60" s="230"/>
      <c r="BP60" s="230"/>
      <c r="BR60" s="95"/>
      <c r="BS60" s="95"/>
      <c r="BT60" s="95"/>
      <c r="BU60" s="95"/>
      <c r="BV60" s="95"/>
      <c r="BW60" s="95"/>
      <c r="BX60" s="96"/>
      <c r="BY60" s="97"/>
      <c r="BZ60" s="96"/>
    </row>
    <row r="61" spans="2:78" ht="15" customHeight="1" x14ac:dyDescent="0.2">
      <c r="B61" s="30">
        <v>1</v>
      </c>
      <c r="C61" s="22"/>
      <c r="D61" s="23"/>
      <c r="E61" s="23"/>
      <c r="F61" s="81"/>
      <c r="G61" s="86"/>
      <c r="H61" s="23"/>
      <c r="I61" s="23"/>
      <c r="J61" s="23"/>
      <c r="K61" s="86"/>
      <c r="L61" s="23"/>
      <c r="M61" s="23"/>
      <c r="N61" s="81"/>
      <c r="O61" s="86"/>
      <c r="P61" s="23"/>
      <c r="Q61" s="23"/>
      <c r="R61" s="23"/>
      <c r="S61" s="86"/>
      <c r="T61" s="23"/>
      <c r="U61" s="23"/>
      <c r="V61" s="81"/>
      <c r="W61" s="86"/>
      <c r="X61" s="23"/>
      <c r="Y61" s="23"/>
      <c r="Z61" s="23"/>
      <c r="AA61" s="86"/>
      <c r="AB61" s="23"/>
      <c r="AC61" s="23"/>
      <c r="AD61" s="81"/>
      <c r="AE61" s="86"/>
      <c r="AF61" s="23"/>
      <c r="AG61" s="23"/>
      <c r="AH61" s="24"/>
      <c r="AJ61" s="155"/>
      <c r="AK61" s="156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  <c r="BF61" s="35"/>
      <c r="BG61" s="35"/>
      <c r="BH61" s="35"/>
      <c r="BI61" s="35"/>
      <c r="BJ61" s="35"/>
      <c r="BK61" s="35"/>
      <c r="BL61" s="35"/>
      <c r="BM61" s="35"/>
      <c r="BN61" s="35"/>
      <c r="BO61" s="35"/>
      <c r="BP61" s="35"/>
    </row>
    <row r="62" spans="2:78" ht="15" customHeight="1" x14ac:dyDescent="0.2">
      <c r="B62" s="77">
        <v>2</v>
      </c>
      <c r="C62" s="78"/>
      <c r="D62" s="79"/>
      <c r="E62" s="79"/>
      <c r="F62" s="82"/>
      <c r="G62" s="87"/>
      <c r="H62" s="79"/>
      <c r="I62" s="79"/>
      <c r="J62" s="79"/>
      <c r="K62" s="87"/>
      <c r="L62" s="79"/>
      <c r="M62" s="79"/>
      <c r="N62" s="82"/>
      <c r="O62" s="87"/>
      <c r="P62" s="79"/>
      <c r="Q62" s="79"/>
      <c r="R62" s="79"/>
      <c r="S62" s="87"/>
      <c r="T62" s="79"/>
      <c r="U62" s="79"/>
      <c r="V62" s="82"/>
      <c r="W62" s="87"/>
      <c r="X62" s="79"/>
      <c r="Y62" s="79"/>
      <c r="Z62" s="79"/>
      <c r="AA62" s="87"/>
      <c r="AB62" s="79"/>
      <c r="AC62" s="79"/>
      <c r="AD62" s="82"/>
      <c r="AE62" s="87"/>
      <c r="AF62" s="79"/>
      <c r="AG62" s="79"/>
      <c r="AH62" s="80"/>
      <c r="AJ62" s="155"/>
      <c r="AK62" s="156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  <c r="BF62" s="35"/>
      <c r="BG62" s="35"/>
      <c r="BH62" s="35"/>
      <c r="BI62" s="35"/>
      <c r="BJ62" s="35"/>
      <c r="BK62" s="35"/>
      <c r="BL62" s="35"/>
      <c r="BM62" s="35"/>
      <c r="BN62" s="35"/>
      <c r="BO62" s="35"/>
      <c r="BP62" s="35"/>
    </row>
    <row r="63" spans="2:78" ht="15" customHeight="1" x14ac:dyDescent="0.2">
      <c r="B63" s="30">
        <v>3</v>
      </c>
      <c r="C63" s="25"/>
      <c r="D63" s="21"/>
      <c r="E63" s="21"/>
      <c r="F63" s="83"/>
      <c r="G63" s="88"/>
      <c r="H63" s="21"/>
      <c r="I63" s="21"/>
      <c r="J63" s="21"/>
      <c r="K63" s="88"/>
      <c r="L63" s="21"/>
      <c r="M63" s="21"/>
      <c r="N63" s="83"/>
      <c r="O63" s="88"/>
      <c r="P63" s="21"/>
      <c r="Q63" s="21"/>
      <c r="R63" s="21"/>
      <c r="S63" s="88"/>
      <c r="T63" s="21"/>
      <c r="U63" s="21"/>
      <c r="V63" s="83"/>
      <c r="W63" s="88"/>
      <c r="X63" s="21"/>
      <c r="Y63" s="21"/>
      <c r="Z63" s="21"/>
      <c r="AA63" s="88"/>
      <c r="AB63" s="21"/>
      <c r="AC63" s="21"/>
      <c r="AD63" s="83"/>
      <c r="AE63" s="88"/>
      <c r="AF63" s="21"/>
      <c r="AG63" s="21"/>
      <c r="AH63" s="26"/>
      <c r="AJ63" s="155"/>
      <c r="AK63" s="156"/>
      <c r="AL63" s="35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  <c r="BF63" s="35"/>
      <c r="BG63" s="35"/>
      <c r="BH63" s="35"/>
      <c r="BI63" s="35"/>
      <c r="BJ63" s="35"/>
      <c r="BK63" s="35"/>
      <c r="BL63" s="35"/>
      <c r="BM63" s="35"/>
      <c r="BN63" s="35"/>
      <c r="BO63" s="35"/>
      <c r="BP63" s="35"/>
    </row>
    <row r="64" spans="2:78" ht="15" customHeight="1" x14ac:dyDescent="0.2">
      <c r="B64" s="77">
        <v>4</v>
      </c>
      <c r="C64" s="78"/>
      <c r="D64" s="79"/>
      <c r="E64" s="79"/>
      <c r="F64" s="82"/>
      <c r="G64" s="87"/>
      <c r="H64" s="79"/>
      <c r="I64" s="79"/>
      <c r="J64" s="79"/>
      <c r="K64" s="87"/>
      <c r="L64" s="79"/>
      <c r="M64" s="79"/>
      <c r="N64" s="82"/>
      <c r="O64" s="87"/>
      <c r="P64" s="79"/>
      <c r="Q64" s="79"/>
      <c r="R64" s="79"/>
      <c r="S64" s="87"/>
      <c r="T64" s="79"/>
      <c r="U64" s="79"/>
      <c r="V64" s="82"/>
      <c r="W64" s="87"/>
      <c r="X64" s="79"/>
      <c r="Y64" s="79"/>
      <c r="Z64" s="79"/>
      <c r="AA64" s="87"/>
      <c r="AB64" s="79"/>
      <c r="AC64" s="79"/>
      <c r="AD64" s="82"/>
      <c r="AE64" s="87"/>
      <c r="AF64" s="79"/>
      <c r="AG64" s="79"/>
      <c r="AH64" s="80"/>
      <c r="AJ64" s="155"/>
      <c r="AK64" s="156"/>
      <c r="AL64" s="35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  <c r="BF64" s="35"/>
      <c r="BG64" s="35"/>
      <c r="BH64" s="35"/>
      <c r="BI64" s="35"/>
      <c r="BJ64" s="35"/>
      <c r="BK64" s="35"/>
      <c r="BL64" s="35"/>
      <c r="BM64" s="35"/>
      <c r="BN64" s="35"/>
      <c r="BO64" s="35"/>
      <c r="BP64" s="35"/>
    </row>
    <row r="65" spans="2:68" ht="15" customHeight="1" x14ac:dyDescent="0.2">
      <c r="B65" s="30">
        <v>5</v>
      </c>
      <c r="C65" s="25"/>
      <c r="D65" s="21"/>
      <c r="E65" s="21"/>
      <c r="F65" s="83"/>
      <c r="G65" s="88"/>
      <c r="H65" s="21"/>
      <c r="I65" s="21"/>
      <c r="J65" s="21"/>
      <c r="K65" s="88"/>
      <c r="L65" s="21"/>
      <c r="M65" s="21"/>
      <c r="N65" s="83"/>
      <c r="O65" s="88"/>
      <c r="P65" s="21"/>
      <c r="Q65" s="21"/>
      <c r="R65" s="21"/>
      <c r="S65" s="88"/>
      <c r="T65" s="21"/>
      <c r="U65" s="21"/>
      <c r="V65" s="83"/>
      <c r="W65" s="88"/>
      <c r="X65" s="21"/>
      <c r="Y65" s="21"/>
      <c r="Z65" s="21"/>
      <c r="AA65" s="88"/>
      <c r="AB65" s="21"/>
      <c r="AC65" s="21"/>
      <c r="AD65" s="83"/>
      <c r="AE65" s="88"/>
      <c r="AF65" s="21"/>
      <c r="AG65" s="21"/>
      <c r="AH65" s="26"/>
      <c r="AJ65" s="155"/>
      <c r="AK65" s="156"/>
      <c r="AL65" s="35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</row>
    <row r="66" spans="2:68" ht="15" customHeight="1" x14ac:dyDescent="0.2">
      <c r="B66" s="77">
        <v>6</v>
      </c>
      <c r="C66" s="78"/>
      <c r="D66" s="79"/>
      <c r="E66" s="79"/>
      <c r="F66" s="82"/>
      <c r="G66" s="87"/>
      <c r="H66" s="79"/>
      <c r="I66" s="79"/>
      <c r="J66" s="79"/>
      <c r="K66" s="87"/>
      <c r="L66" s="79"/>
      <c r="M66" s="79"/>
      <c r="N66" s="82"/>
      <c r="O66" s="87"/>
      <c r="P66" s="79"/>
      <c r="Q66" s="79"/>
      <c r="R66" s="79"/>
      <c r="S66" s="87"/>
      <c r="T66" s="79"/>
      <c r="U66" s="79"/>
      <c r="V66" s="82"/>
      <c r="W66" s="87"/>
      <c r="X66" s="79"/>
      <c r="Y66" s="79"/>
      <c r="Z66" s="79"/>
      <c r="AA66" s="87"/>
      <c r="AB66" s="79"/>
      <c r="AC66" s="79"/>
      <c r="AD66" s="82"/>
      <c r="AE66" s="87"/>
      <c r="AF66" s="79"/>
      <c r="AG66" s="79"/>
      <c r="AH66" s="80"/>
      <c r="AJ66" s="155"/>
      <c r="AK66" s="156"/>
      <c r="AL66" s="35"/>
      <c r="AM66" s="35"/>
      <c r="AN66" s="35"/>
      <c r="AO66" s="35"/>
      <c r="AP66" s="35"/>
      <c r="AQ66" s="35"/>
      <c r="AR66" s="35"/>
      <c r="AS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</row>
    <row r="67" spans="2:68" ht="15" customHeight="1" x14ac:dyDescent="0.2">
      <c r="B67" s="30">
        <v>7</v>
      </c>
      <c r="C67" s="25"/>
      <c r="D67" s="21"/>
      <c r="E67" s="21"/>
      <c r="F67" s="83"/>
      <c r="G67" s="88"/>
      <c r="H67" s="21"/>
      <c r="I67" s="21"/>
      <c r="J67" s="21"/>
      <c r="K67" s="88"/>
      <c r="L67" s="21"/>
      <c r="M67" s="21"/>
      <c r="N67" s="83"/>
      <c r="O67" s="88"/>
      <c r="P67" s="21"/>
      <c r="Q67" s="21"/>
      <c r="R67" s="21"/>
      <c r="S67" s="88"/>
      <c r="T67" s="21"/>
      <c r="U67" s="21"/>
      <c r="V67" s="83"/>
      <c r="W67" s="88"/>
      <c r="X67" s="21"/>
      <c r="Y67" s="21"/>
      <c r="Z67" s="21"/>
      <c r="AA67" s="88"/>
      <c r="AB67" s="21"/>
      <c r="AC67" s="21"/>
      <c r="AD67" s="83"/>
      <c r="AE67" s="88"/>
      <c r="AF67" s="21"/>
      <c r="AG67" s="21"/>
      <c r="AH67" s="26"/>
      <c r="AJ67" s="155"/>
      <c r="AK67" s="156"/>
      <c r="AL67" s="35"/>
      <c r="AM67" s="35"/>
      <c r="AN67" s="35"/>
      <c r="AO67" s="35"/>
      <c r="AP67" s="35"/>
      <c r="AQ67" s="35"/>
      <c r="AR67" s="35"/>
      <c r="AS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  <c r="BF67" s="35"/>
      <c r="BG67" s="35"/>
      <c r="BH67" s="35"/>
      <c r="BI67" s="35"/>
      <c r="BJ67" s="35"/>
      <c r="BK67" s="35"/>
      <c r="BL67" s="35"/>
      <c r="BM67" s="35"/>
      <c r="BN67" s="35"/>
      <c r="BO67" s="35"/>
      <c r="BP67" s="35"/>
    </row>
    <row r="68" spans="2:68" ht="15" customHeight="1" x14ac:dyDescent="0.2">
      <c r="B68" s="77">
        <v>8</v>
      </c>
      <c r="C68" s="78"/>
      <c r="D68" s="79"/>
      <c r="E68" s="79"/>
      <c r="F68" s="82"/>
      <c r="G68" s="87"/>
      <c r="H68" s="79"/>
      <c r="I68" s="79"/>
      <c r="J68" s="79"/>
      <c r="K68" s="87"/>
      <c r="L68" s="79"/>
      <c r="M68" s="79"/>
      <c r="N68" s="82"/>
      <c r="O68" s="87"/>
      <c r="P68" s="79"/>
      <c r="Q68" s="79"/>
      <c r="R68" s="79"/>
      <c r="S68" s="87"/>
      <c r="T68" s="79"/>
      <c r="U68" s="79"/>
      <c r="V68" s="82"/>
      <c r="W68" s="87"/>
      <c r="X68" s="79"/>
      <c r="Y68" s="79"/>
      <c r="Z68" s="79"/>
      <c r="AA68" s="87"/>
      <c r="AB68" s="79"/>
      <c r="AC68" s="79"/>
      <c r="AD68" s="82"/>
      <c r="AE68" s="87"/>
      <c r="AF68" s="79"/>
      <c r="AG68" s="79"/>
      <c r="AH68" s="80"/>
      <c r="AJ68" s="155"/>
      <c r="AK68" s="156"/>
      <c r="AL68" s="35"/>
      <c r="AM68" s="35"/>
      <c r="AN68" s="35"/>
      <c r="AO68" s="35"/>
      <c r="AP68" s="35"/>
      <c r="AQ68" s="35"/>
      <c r="AR68" s="35"/>
      <c r="AS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  <c r="BF68" s="35"/>
      <c r="BG68" s="35"/>
      <c r="BH68" s="35"/>
      <c r="BI68" s="35"/>
      <c r="BJ68" s="35"/>
      <c r="BK68" s="35"/>
      <c r="BL68" s="35"/>
      <c r="BM68" s="35"/>
      <c r="BN68" s="35"/>
      <c r="BO68" s="35"/>
      <c r="BP68" s="35"/>
    </row>
    <row r="69" spans="2:68" ht="15" customHeight="1" x14ac:dyDescent="0.2">
      <c r="B69" s="30">
        <v>9</v>
      </c>
      <c r="C69" s="25"/>
      <c r="D69" s="21"/>
      <c r="E69" s="21"/>
      <c r="F69" s="83"/>
      <c r="G69" s="88"/>
      <c r="H69" s="21"/>
      <c r="I69" s="21"/>
      <c r="J69" s="21"/>
      <c r="K69" s="88"/>
      <c r="L69" s="21"/>
      <c r="M69" s="21"/>
      <c r="N69" s="83"/>
      <c r="O69" s="88"/>
      <c r="P69" s="21"/>
      <c r="Q69" s="21"/>
      <c r="R69" s="21"/>
      <c r="S69" s="88"/>
      <c r="T69" s="21"/>
      <c r="U69" s="21"/>
      <c r="V69" s="83"/>
      <c r="W69" s="88"/>
      <c r="X69" s="21"/>
      <c r="Y69" s="21"/>
      <c r="Z69" s="21"/>
      <c r="AA69" s="88"/>
      <c r="AB69" s="21"/>
      <c r="AC69" s="21"/>
      <c r="AD69" s="83"/>
      <c r="AE69" s="88"/>
      <c r="AF69" s="21"/>
      <c r="AG69" s="21"/>
      <c r="AH69" s="26"/>
      <c r="AJ69" s="155"/>
      <c r="AK69" s="156"/>
      <c r="AL69" s="35"/>
      <c r="AM69" s="35"/>
      <c r="AN69" s="35"/>
      <c r="AO69" s="35"/>
      <c r="AP69" s="35"/>
      <c r="AQ69" s="35"/>
      <c r="AR69" s="35"/>
      <c r="AS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  <c r="BF69" s="35"/>
      <c r="BG69" s="35"/>
      <c r="BH69" s="35"/>
      <c r="BI69" s="35"/>
      <c r="BJ69" s="35"/>
      <c r="BK69" s="35"/>
      <c r="BL69" s="35"/>
      <c r="BM69" s="35"/>
      <c r="BN69" s="35"/>
      <c r="BO69" s="35"/>
      <c r="BP69" s="35"/>
    </row>
    <row r="70" spans="2:68" ht="15" customHeight="1" x14ac:dyDescent="0.2">
      <c r="B70" s="77">
        <v>10</v>
      </c>
      <c r="C70" s="78"/>
      <c r="D70" s="79"/>
      <c r="E70" s="79"/>
      <c r="F70" s="82"/>
      <c r="G70" s="87"/>
      <c r="H70" s="79"/>
      <c r="I70" s="79"/>
      <c r="J70" s="79"/>
      <c r="K70" s="87"/>
      <c r="L70" s="79"/>
      <c r="M70" s="79"/>
      <c r="N70" s="82"/>
      <c r="O70" s="87"/>
      <c r="P70" s="79"/>
      <c r="Q70" s="79"/>
      <c r="R70" s="79"/>
      <c r="S70" s="87"/>
      <c r="T70" s="79"/>
      <c r="U70" s="79"/>
      <c r="V70" s="82"/>
      <c r="W70" s="87"/>
      <c r="X70" s="79"/>
      <c r="Y70" s="79"/>
      <c r="Z70" s="79"/>
      <c r="AA70" s="87"/>
      <c r="AB70" s="79"/>
      <c r="AC70" s="79"/>
      <c r="AD70" s="82"/>
      <c r="AE70" s="87"/>
      <c r="AF70" s="79"/>
      <c r="AG70" s="79"/>
      <c r="AH70" s="80"/>
      <c r="AJ70" s="155"/>
      <c r="AK70" s="156"/>
      <c r="AL70" s="35"/>
      <c r="AM70" s="35"/>
      <c r="AN70" s="35"/>
      <c r="AO70" s="35"/>
      <c r="AP70" s="35"/>
      <c r="AQ70" s="35"/>
      <c r="AR70" s="35"/>
      <c r="AS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  <c r="BF70" s="35"/>
      <c r="BG70" s="35"/>
      <c r="BH70" s="35"/>
      <c r="BI70" s="35"/>
      <c r="BJ70" s="35"/>
      <c r="BK70" s="35"/>
      <c r="BL70" s="35"/>
      <c r="BM70" s="35"/>
      <c r="BN70" s="35"/>
      <c r="BO70" s="35"/>
      <c r="BP70" s="35"/>
    </row>
    <row r="71" spans="2:68" ht="15" customHeight="1" x14ac:dyDescent="0.2">
      <c r="B71" s="30">
        <v>11</v>
      </c>
      <c r="C71" s="25"/>
      <c r="D71" s="21"/>
      <c r="E71" s="21"/>
      <c r="F71" s="83"/>
      <c r="G71" s="88"/>
      <c r="H71" s="21"/>
      <c r="I71" s="21"/>
      <c r="J71" s="21"/>
      <c r="K71" s="88"/>
      <c r="L71" s="21"/>
      <c r="M71" s="21"/>
      <c r="N71" s="83"/>
      <c r="O71" s="88"/>
      <c r="P71" s="21"/>
      <c r="Q71" s="21"/>
      <c r="R71" s="21"/>
      <c r="S71" s="88"/>
      <c r="T71" s="21"/>
      <c r="U71" s="21"/>
      <c r="V71" s="83"/>
      <c r="W71" s="88"/>
      <c r="X71" s="21"/>
      <c r="Y71" s="21"/>
      <c r="Z71" s="21"/>
      <c r="AA71" s="88"/>
      <c r="AB71" s="21"/>
      <c r="AC71" s="21"/>
      <c r="AD71" s="83"/>
      <c r="AE71" s="88"/>
      <c r="AF71" s="21"/>
      <c r="AG71" s="21"/>
      <c r="AH71" s="26"/>
      <c r="AJ71" s="155"/>
      <c r="AK71" s="156"/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  <c r="BF71" s="35"/>
      <c r="BG71" s="35"/>
      <c r="BH71" s="35"/>
      <c r="BI71" s="35"/>
      <c r="BJ71" s="35"/>
      <c r="BK71" s="35"/>
      <c r="BL71" s="35"/>
      <c r="BM71" s="35"/>
      <c r="BN71" s="35"/>
      <c r="BO71" s="35"/>
      <c r="BP71" s="35"/>
    </row>
    <row r="72" spans="2:68" ht="15" customHeight="1" x14ac:dyDescent="0.2">
      <c r="B72" s="77">
        <v>12</v>
      </c>
      <c r="C72" s="78"/>
      <c r="D72" s="79"/>
      <c r="E72" s="79"/>
      <c r="F72" s="82"/>
      <c r="G72" s="87"/>
      <c r="H72" s="79"/>
      <c r="I72" s="79"/>
      <c r="J72" s="79"/>
      <c r="K72" s="87"/>
      <c r="L72" s="79"/>
      <c r="M72" s="79"/>
      <c r="N72" s="82"/>
      <c r="O72" s="87"/>
      <c r="P72" s="79"/>
      <c r="Q72" s="79"/>
      <c r="R72" s="79"/>
      <c r="S72" s="87"/>
      <c r="T72" s="79"/>
      <c r="U72" s="79"/>
      <c r="V72" s="82"/>
      <c r="W72" s="87"/>
      <c r="X72" s="79"/>
      <c r="Y72" s="79"/>
      <c r="Z72" s="79"/>
      <c r="AA72" s="87"/>
      <c r="AB72" s="79"/>
      <c r="AC72" s="79"/>
      <c r="AD72" s="82"/>
      <c r="AE72" s="87"/>
      <c r="AF72" s="79"/>
      <c r="AG72" s="79"/>
      <c r="AH72" s="80"/>
      <c r="AJ72" s="155"/>
      <c r="AK72" s="156"/>
      <c r="AL72" s="35"/>
      <c r="AM72" s="35"/>
      <c r="AN72" s="35"/>
      <c r="AO72" s="35"/>
      <c r="AP72" s="35"/>
      <c r="AQ72" s="35"/>
      <c r="AR72" s="35"/>
      <c r="AS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  <c r="BF72" s="35"/>
      <c r="BG72" s="35"/>
      <c r="BH72" s="35"/>
      <c r="BI72" s="35"/>
      <c r="BJ72" s="35"/>
      <c r="BK72" s="35"/>
      <c r="BL72" s="35"/>
      <c r="BM72" s="35"/>
      <c r="BN72" s="35"/>
      <c r="BO72" s="35"/>
      <c r="BP72" s="35"/>
    </row>
    <row r="73" spans="2:68" ht="15" customHeight="1" x14ac:dyDescent="0.2">
      <c r="B73" s="30">
        <v>13</v>
      </c>
      <c r="C73" s="25"/>
      <c r="D73" s="21"/>
      <c r="E73" s="21"/>
      <c r="F73" s="83"/>
      <c r="G73" s="88"/>
      <c r="H73" s="21"/>
      <c r="I73" s="21"/>
      <c r="J73" s="21"/>
      <c r="K73" s="88"/>
      <c r="L73" s="21"/>
      <c r="M73" s="21"/>
      <c r="N73" s="83"/>
      <c r="O73" s="88"/>
      <c r="P73" s="21"/>
      <c r="Q73" s="21"/>
      <c r="R73" s="21"/>
      <c r="S73" s="88"/>
      <c r="T73" s="21"/>
      <c r="U73" s="21"/>
      <c r="V73" s="83"/>
      <c r="W73" s="88"/>
      <c r="X73" s="21"/>
      <c r="Y73" s="21"/>
      <c r="Z73" s="21"/>
      <c r="AA73" s="88"/>
      <c r="AB73" s="21"/>
      <c r="AC73" s="21"/>
      <c r="AD73" s="83"/>
      <c r="AE73" s="88"/>
      <c r="AF73" s="21"/>
      <c r="AG73" s="21"/>
      <c r="AH73" s="26"/>
      <c r="AJ73" s="155"/>
      <c r="AK73" s="156"/>
      <c r="AL73" s="35"/>
      <c r="AM73" s="35"/>
      <c r="AN73" s="35"/>
      <c r="AO73" s="35"/>
      <c r="AP73" s="35"/>
      <c r="AQ73" s="35"/>
      <c r="AR73" s="35"/>
      <c r="AS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  <c r="BF73" s="35"/>
      <c r="BG73" s="35"/>
      <c r="BH73" s="35"/>
      <c r="BI73" s="35"/>
      <c r="BJ73" s="35"/>
      <c r="BK73" s="35"/>
      <c r="BL73" s="35"/>
      <c r="BM73" s="35"/>
      <c r="BN73" s="35"/>
      <c r="BO73" s="35"/>
      <c r="BP73" s="35"/>
    </row>
    <row r="74" spans="2:68" ht="15" customHeight="1" x14ac:dyDescent="0.2">
      <c r="B74" s="77">
        <v>14</v>
      </c>
      <c r="C74" s="78"/>
      <c r="D74" s="79"/>
      <c r="E74" s="79"/>
      <c r="F74" s="82"/>
      <c r="G74" s="87"/>
      <c r="H74" s="79"/>
      <c r="I74" s="79"/>
      <c r="J74" s="79"/>
      <c r="K74" s="87"/>
      <c r="L74" s="79"/>
      <c r="M74" s="79"/>
      <c r="N74" s="82"/>
      <c r="O74" s="87"/>
      <c r="P74" s="79"/>
      <c r="Q74" s="79"/>
      <c r="R74" s="79"/>
      <c r="S74" s="87"/>
      <c r="T74" s="79"/>
      <c r="U74" s="79"/>
      <c r="V74" s="82"/>
      <c r="W74" s="87"/>
      <c r="X74" s="79"/>
      <c r="Y74" s="79"/>
      <c r="Z74" s="79"/>
      <c r="AA74" s="87"/>
      <c r="AB74" s="79"/>
      <c r="AC74" s="79"/>
      <c r="AD74" s="82"/>
      <c r="AE74" s="87"/>
      <c r="AF74" s="79"/>
      <c r="AG74" s="79"/>
      <c r="AH74" s="80"/>
      <c r="AJ74" s="155"/>
      <c r="AK74" s="156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  <c r="BF74" s="35"/>
      <c r="BG74" s="35"/>
      <c r="BH74" s="35"/>
      <c r="BI74" s="35"/>
      <c r="BJ74" s="35"/>
      <c r="BK74" s="35"/>
      <c r="BL74" s="35"/>
      <c r="BM74" s="35"/>
      <c r="BN74" s="35"/>
      <c r="BO74" s="35"/>
      <c r="BP74" s="35"/>
    </row>
    <row r="75" spans="2:68" ht="15" customHeight="1" x14ac:dyDescent="0.2">
      <c r="B75" s="30">
        <v>15</v>
      </c>
      <c r="C75" s="25"/>
      <c r="D75" s="21"/>
      <c r="E75" s="21"/>
      <c r="F75" s="83"/>
      <c r="G75" s="88"/>
      <c r="H75" s="21"/>
      <c r="I75" s="21"/>
      <c r="J75" s="21"/>
      <c r="K75" s="88"/>
      <c r="L75" s="21"/>
      <c r="M75" s="21"/>
      <c r="N75" s="83"/>
      <c r="O75" s="88"/>
      <c r="P75" s="21"/>
      <c r="Q75" s="21"/>
      <c r="R75" s="21"/>
      <c r="S75" s="88"/>
      <c r="T75" s="21"/>
      <c r="U75" s="21"/>
      <c r="V75" s="83"/>
      <c r="W75" s="88"/>
      <c r="X75" s="21"/>
      <c r="Y75" s="21"/>
      <c r="Z75" s="21"/>
      <c r="AA75" s="88"/>
      <c r="AB75" s="21"/>
      <c r="AC75" s="21"/>
      <c r="AD75" s="83"/>
      <c r="AE75" s="88"/>
      <c r="AF75" s="21"/>
      <c r="AG75" s="21"/>
      <c r="AH75" s="26"/>
      <c r="AJ75" s="155"/>
      <c r="AK75" s="156"/>
      <c r="AL75" s="35"/>
      <c r="AM75" s="35"/>
      <c r="AN75" s="35"/>
      <c r="AO75" s="35"/>
      <c r="AP75" s="35"/>
      <c r="AQ75" s="35"/>
      <c r="AR75" s="35"/>
      <c r="AS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</row>
    <row r="76" spans="2:68" ht="15" customHeight="1" x14ac:dyDescent="0.2">
      <c r="B76" s="77">
        <v>16</v>
      </c>
      <c r="C76" s="78"/>
      <c r="D76" s="79"/>
      <c r="E76" s="79"/>
      <c r="F76" s="82"/>
      <c r="G76" s="87"/>
      <c r="H76" s="79"/>
      <c r="I76" s="79"/>
      <c r="J76" s="79"/>
      <c r="K76" s="87"/>
      <c r="L76" s="79"/>
      <c r="M76" s="79"/>
      <c r="N76" s="82"/>
      <c r="O76" s="87"/>
      <c r="P76" s="79"/>
      <c r="Q76" s="79"/>
      <c r="R76" s="79"/>
      <c r="S76" s="87"/>
      <c r="T76" s="79"/>
      <c r="U76" s="79"/>
      <c r="V76" s="82"/>
      <c r="W76" s="87"/>
      <c r="X76" s="79"/>
      <c r="Y76" s="79"/>
      <c r="Z76" s="79"/>
      <c r="AA76" s="87"/>
      <c r="AB76" s="79"/>
      <c r="AC76" s="79"/>
      <c r="AD76" s="82"/>
      <c r="AE76" s="87"/>
      <c r="AF76" s="79"/>
      <c r="AG76" s="79"/>
      <c r="AH76" s="80"/>
      <c r="AJ76" s="155"/>
      <c r="AK76" s="156"/>
      <c r="AL76" s="35"/>
      <c r="AM76" s="35"/>
      <c r="AN76" s="35"/>
      <c r="AO76" s="35"/>
      <c r="AP76" s="35"/>
      <c r="AQ76" s="35"/>
      <c r="AR76" s="35"/>
      <c r="AS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</row>
    <row r="77" spans="2:68" ht="15" customHeight="1" x14ac:dyDescent="0.2">
      <c r="B77" s="30">
        <v>17</v>
      </c>
      <c r="C77" s="25"/>
      <c r="D77" s="21"/>
      <c r="E77" s="21"/>
      <c r="F77" s="83"/>
      <c r="G77" s="88"/>
      <c r="H77" s="21"/>
      <c r="I77" s="21"/>
      <c r="J77" s="21"/>
      <c r="K77" s="88"/>
      <c r="L77" s="21"/>
      <c r="M77" s="21"/>
      <c r="N77" s="83"/>
      <c r="O77" s="88"/>
      <c r="P77" s="21"/>
      <c r="Q77" s="21"/>
      <c r="R77" s="21"/>
      <c r="S77" s="88"/>
      <c r="T77" s="21"/>
      <c r="U77" s="21"/>
      <c r="V77" s="83"/>
      <c r="W77" s="88"/>
      <c r="X77" s="21"/>
      <c r="Y77" s="21"/>
      <c r="Z77" s="21"/>
      <c r="AA77" s="88"/>
      <c r="AB77" s="21"/>
      <c r="AC77" s="21"/>
      <c r="AD77" s="83"/>
      <c r="AE77" s="88"/>
      <c r="AF77" s="21"/>
      <c r="AG77" s="21"/>
      <c r="AH77" s="26"/>
      <c r="AJ77" s="155"/>
      <c r="AK77" s="156"/>
      <c r="AL77" s="35"/>
      <c r="AM77" s="35"/>
      <c r="AN77" s="35"/>
      <c r="AO77" s="35"/>
      <c r="AP77" s="35"/>
      <c r="AQ77" s="35"/>
      <c r="AR77" s="35"/>
      <c r="AS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  <c r="BF77" s="35"/>
      <c r="BG77" s="35"/>
      <c r="BH77" s="35"/>
      <c r="BI77" s="35"/>
      <c r="BJ77" s="35"/>
      <c r="BK77" s="35"/>
      <c r="BL77" s="35"/>
      <c r="BM77" s="35"/>
      <c r="BN77" s="35"/>
      <c r="BO77" s="35"/>
      <c r="BP77" s="35"/>
    </row>
    <row r="78" spans="2:68" ht="15" customHeight="1" x14ac:dyDescent="0.2">
      <c r="B78" s="77">
        <v>18</v>
      </c>
      <c r="C78" s="78"/>
      <c r="D78" s="79"/>
      <c r="E78" s="79"/>
      <c r="F78" s="82"/>
      <c r="G78" s="87"/>
      <c r="H78" s="79"/>
      <c r="I78" s="79"/>
      <c r="J78" s="79"/>
      <c r="K78" s="87"/>
      <c r="L78" s="79"/>
      <c r="M78" s="79"/>
      <c r="N78" s="82"/>
      <c r="O78" s="87"/>
      <c r="P78" s="79"/>
      <c r="Q78" s="79"/>
      <c r="R78" s="79"/>
      <c r="S78" s="87"/>
      <c r="T78" s="79"/>
      <c r="U78" s="79"/>
      <c r="V78" s="82"/>
      <c r="W78" s="87"/>
      <c r="X78" s="79"/>
      <c r="Y78" s="79"/>
      <c r="Z78" s="79"/>
      <c r="AA78" s="87"/>
      <c r="AB78" s="79"/>
      <c r="AC78" s="79"/>
      <c r="AD78" s="82"/>
      <c r="AE78" s="87"/>
      <c r="AF78" s="79"/>
      <c r="AG78" s="79"/>
      <c r="AH78" s="80"/>
      <c r="AJ78" s="155"/>
      <c r="AK78" s="156"/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  <c r="BF78" s="35"/>
      <c r="BG78" s="35"/>
      <c r="BH78" s="35"/>
      <c r="BI78" s="35"/>
      <c r="BJ78" s="35"/>
      <c r="BK78" s="35"/>
      <c r="BL78" s="35"/>
      <c r="BM78" s="35"/>
      <c r="BN78" s="35"/>
      <c r="BO78" s="35"/>
      <c r="BP78" s="35"/>
    </row>
    <row r="79" spans="2:68" ht="15" customHeight="1" x14ac:dyDescent="0.2">
      <c r="B79" s="30">
        <v>19</v>
      </c>
      <c r="C79" s="25"/>
      <c r="D79" s="21"/>
      <c r="E79" s="21"/>
      <c r="F79" s="83"/>
      <c r="G79" s="88"/>
      <c r="H79" s="21"/>
      <c r="I79" s="21"/>
      <c r="J79" s="21"/>
      <c r="K79" s="88"/>
      <c r="L79" s="21"/>
      <c r="M79" s="21"/>
      <c r="N79" s="83"/>
      <c r="O79" s="88"/>
      <c r="P79" s="21"/>
      <c r="Q79" s="21"/>
      <c r="R79" s="21"/>
      <c r="S79" s="88"/>
      <c r="T79" s="21"/>
      <c r="U79" s="21"/>
      <c r="V79" s="83"/>
      <c r="W79" s="88"/>
      <c r="X79" s="21"/>
      <c r="Y79" s="21"/>
      <c r="Z79" s="21"/>
      <c r="AA79" s="88"/>
      <c r="AB79" s="21"/>
      <c r="AC79" s="21"/>
      <c r="AD79" s="83"/>
      <c r="AE79" s="88"/>
      <c r="AF79" s="21"/>
      <c r="AG79" s="21"/>
      <c r="AH79" s="26"/>
      <c r="AJ79" s="155"/>
      <c r="AK79" s="156"/>
      <c r="AL79" s="35"/>
      <c r="AM79" s="35"/>
      <c r="AN79" s="35"/>
      <c r="AO79" s="35"/>
      <c r="AP79" s="35"/>
      <c r="AQ79" s="35"/>
      <c r="AR79" s="35"/>
      <c r="AS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  <c r="BF79" s="35"/>
      <c r="BG79" s="35"/>
      <c r="BH79" s="35"/>
      <c r="BI79" s="35"/>
      <c r="BJ79" s="35"/>
      <c r="BK79" s="35"/>
      <c r="BL79" s="35"/>
      <c r="BM79" s="35"/>
      <c r="BN79" s="35"/>
      <c r="BO79" s="35"/>
      <c r="BP79" s="35"/>
    </row>
    <row r="80" spans="2:68" ht="15" customHeight="1" x14ac:dyDescent="0.2">
      <c r="B80" s="77">
        <v>20</v>
      </c>
      <c r="C80" s="78"/>
      <c r="D80" s="79"/>
      <c r="E80" s="79"/>
      <c r="F80" s="82"/>
      <c r="G80" s="87"/>
      <c r="H80" s="79"/>
      <c r="I80" s="79"/>
      <c r="J80" s="79"/>
      <c r="K80" s="87"/>
      <c r="L80" s="79"/>
      <c r="M80" s="79"/>
      <c r="N80" s="82"/>
      <c r="O80" s="87"/>
      <c r="P80" s="79"/>
      <c r="Q80" s="79"/>
      <c r="R80" s="79"/>
      <c r="S80" s="87"/>
      <c r="T80" s="79"/>
      <c r="U80" s="79"/>
      <c r="V80" s="82"/>
      <c r="W80" s="87"/>
      <c r="X80" s="79"/>
      <c r="Y80" s="79"/>
      <c r="Z80" s="79"/>
      <c r="AA80" s="87"/>
      <c r="AB80" s="79"/>
      <c r="AC80" s="79"/>
      <c r="AD80" s="82"/>
      <c r="AE80" s="87"/>
      <c r="AF80" s="79"/>
      <c r="AG80" s="79"/>
      <c r="AH80" s="80"/>
      <c r="AJ80" s="155"/>
      <c r="AK80" s="156"/>
      <c r="AL80" s="35"/>
      <c r="AM80" s="35"/>
      <c r="AN80" s="35"/>
      <c r="AO80" s="35"/>
      <c r="AP80" s="35"/>
      <c r="AQ80" s="35"/>
      <c r="AR80" s="35"/>
      <c r="AS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  <c r="BF80" s="35"/>
      <c r="BG80" s="35"/>
      <c r="BH80" s="35"/>
      <c r="BI80" s="35"/>
      <c r="BJ80" s="35"/>
      <c r="BK80" s="35"/>
      <c r="BL80" s="35"/>
      <c r="BM80" s="35"/>
      <c r="BN80" s="35"/>
      <c r="BO80" s="35"/>
      <c r="BP80" s="35"/>
    </row>
    <row r="81" spans="2:68" ht="15" customHeight="1" x14ac:dyDescent="0.2">
      <c r="B81" s="30">
        <v>21</v>
      </c>
      <c r="C81" s="25"/>
      <c r="D81" s="21"/>
      <c r="E81" s="21"/>
      <c r="F81" s="83"/>
      <c r="G81" s="88"/>
      <c r="H81" s="21"/>
      <c r="I81" s="21"/>
      <c r="J81" s="21"/>
      <c r="K81" s="88"/>
      <c r="L81" s="21"/>
      <c r="M81" s="21"/>
      <c r="N81" s="83"/>
      <c r="O81" s="88"/>
      <c r="P81" s="21"/>
      <c r="Q81" s="21"/>
      <c r="R81" s="21"/>
      <c r="S81" s="88"/>
      <c r="T81" s="21"/>
      <c r="U81" s="21"/>
      <c r="V81" s="83"/>
      <c r="W81" s="88"/>
      <c r="X81" s="21"/>
      <c r="Y81" s="21"/>
      <c r="Z81" s="21"/>
      <c r="AA81" s="88"/>
      <c r="AB81" s="21"/>
      <c r="AC81" s="21"/>
      <c r="AD81" s="83"/>
      <c r="AE81" s="88"/>
      <c r="AF81" s="21"/>
      <c r="AG81" s="21"/>
      <c r="AH81" s="26"/>
      <c r="AJ81" s="155"/>
      <c r="AK81" s="156"/>
      <c r="AL81" s="35"/>
      <c r="AM81" s="35"/>
      <c r="AN81" s="35"/>
      <c r="AO81" s="35"/>
      <c r="AP81" s="35"/>
      <c r="AQ81" s="35"/>
      <c r="AR81" s="35"/>
      <c r="AS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  <c r="BF81" s="35"/>
      <c r="BG81" s="35"/>
      <c r="BH81" s="35"/>
      <c r="BI81" s="35"/>
      <c r="BJ81" s="35"/>
      <c r="BK81" s="35"/>
      <c r="BL81" s="35"/>
      <c r="BM81" s="35"/>
      <c r="BN81" s="35"/>
      <c r="BO81" s="35"/>
      <c r="BP81" s="35"/>
    </row>
    <row r="82" spans="2:68" ht="15" customHeight="1" x14ac:dyDescent="0.2">
      <c r="B82" s="77">
        <v>22</v>
      </c>
      <c r="C82" s="78"/>
      <c r="D82" s="79"/>
      <c r="E82" s="79"/>
      <c r="F82" s="82"/>
      <c r="G82" s="87"/>
      <c r="H82" s="79"/>
      <c r="I82" s="79"/>
      <c r="J82" s="79"/>
      <c r="K82" s="87"/>
      <c r="L82" s="79"/>
      <c r="M82" s="79"/>
      <c r="N82" s="82"/>
      <c r="O82" s="87"/>
      <c r="P82" s="79"/>
      <c r="Q82" s="79"/>
      <c r="R82" s="79"/>
      <c r="S82" s="87"/>
      <c r="T82" s="79"/>
      <c r="U82" s="79"/>
      <c r="V82" s="82"/>
      <c r="W82" s="87"/>
      <c r="X82" s="79"/>
      <c r="Y82" s="79"/>
      <c r="Z82" s="79"/>
      <c r="AA82" s="87"/>
      <c r="AB82" s="79"/>
      <c r="AC82" s="79"/>
      <c r="AD82" s="82"/>
      <c r="AE82" s="87"/>
      <c r="AF82" s="79"/>
      <c r="AG82" s="79"/>
      <c r="AH82" s="80"/>
      <c r="AJ82" s="155"/>
      <c r="AK82" s="156"/>
      <c r="AL82" s="35"/>
      <c r="AM82" s="35"/>
      <c r="AN82" s="35"/>
      <c r="AO82" s="35"/>
      <c r="AP82" s="35"/>
      <c r="AQ82" s="35"/>
      <c r="AR82" s="35"/>
      <c r="AS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  <c r="BF82" s="35"/>
      <c r="BG82" s="35"/>
      <c r="BH82" s="35"/>
      <c r="BI82" s="35"/>
      <c r="BJ82" s="35"/>
      <c r="BK82" s="35"/>
      <c r="BL82" s="35"/>
      <c r="BM82" s="35"/>
      <c r="BN82" s="35"/>
      <c r="BO82" s="35"/>
      <c r="BP82" s="35"/>
    </row>
    <row r="83" spans="2:68" ht="15" customHeight="1" x14ac:dyDescent="0.2">
      <c r="B83" s="30">
        <v>23</v>
      </c>
      <c r="C83" s="25"/>
      <c r="D83" s="21"/>
      <c r="E83" s="21"/>
      <c r="F83" s="83"/>
      <c r="G83" s="88"/>
      <c r="H83" s="21"/>
      <c r="I83" s="21"/>
      <c r="J83" s="21"/>
      <c r="K83" s="88"/>
      <c r="L83" s="21"/>
      <c r="M83" s="21"/>
      <c r="N83" s="83"/>
      <c r="O83" s="88"/>
      <c r="P83" s="21"/>
      <c r="Q83" s="21"/>
      <c r="R83" s="21"/>
      <c r="S83" s="88"/>
      <c r="T83" s="21"/>
      <c r="U83" s="21"/>
      <c r="V83" s="83"/>
      <c r="W83" s="88"/>
      <c r="X83" s="21"/>
      <c r="Y83" s="21"/>
      <c r="Z83" s="21"/>
      <c r="AA83" s="88"/>
      <c r="AB83" s="21"/>
      <c r="AC83" s="21"/>
      <c r="AD83" s="83"/>
      <c r="AE83" s="88"/>
      <c r="AF83" s="21"/>
      <c r="AG83" s="21"/>
      <c r="AH83" s="26"/>
      <c r="AJ83" s="155"/>
      <c r="AK83" s="156"/>
      <c r="AL83" s="35"/>
      <c r="AM83" s="35"/>
      <c r="AN83" s="35"/>
      <c r="AO83" s="35"/>
      <c r="AP83" s="35"/>
      <c r="AQ83" s="35"/>
      <c r="AR83" s="35"/>
      <c r="AS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  <c r="BF83" s="35"/>
      <c r="BG83" s="35"/>
      <c r="BH83" s="35"/>
      <c r="BI83" s="35"/>
      <c r="BJ83" s="35"/>
      <c r="BK83" s="35"/>
      <c r="BL83" s="35"/>
      <c r="BM83" s="35"/>
      <c r="BN83" s="35"/>
      <c r="BO83" s="35"/>
      <c r="BP83" s="35"/>
    </row>
    <row r="84" spans="2:68" ht="15" customHeight="1" x14ac:dyDescent="0.2">
      <c r="B84" s="77">
        <v>24</v>
      </c>
      <c r="C84" s="78"/>
      <c r="D84" s="79"/>
      <c r="E84" s="79"/>
      <c r="F84" s="82"/>
      <c r="G84" s="87"/>
      <c r="H84" s="79"/>
      <c r="I84" s="79"/>
      <c r="J84" s="79"/>
      <c r="K84" s="87"/>
      <c r="L84" s="79"/>
      <c r="M84" s="79"/>
      <c r="N84" s="82"/>
      <c r="O84" s="87"/>
      <c r="P84" s="79"/>
      <c r="Q84" s="79"/>
      <c r="R84" s="79"/>
      <c r="S84" s="87"/>
      <c r="T84" s="79"/>
      <c r="U84" s="79"/>
      <c r="V84" s="82"/>
      <c r="W84" s="87"/>
      <c r="X84" s="79"/>
      <c r="Y84" s="79"/>
      <c r="Z84" s="79"/>
      <c r="AA84" s="87"/>
      <c r="AB84" s="79"/>
      <c r="AC84" s="79"/>
      <c r="AD84" s="82"/>
      <c r="AE84" s="87"/>
      <c r="AF84" s="79"/>
      <c r="AG84" s="79"/>
      <c r="AH84" s="80"/>
      <c r="AJ84" s="155"/>
      <c r="AK84" s="156"/>
      <c r="AL84" s="35"/>
      <c r="AM84" s="35"/>
      <c r="AN84" s="35"/>
      <c r="AO84" s="35"/>
      <c r="AP84" s="35"/>
      <c r="AQ84" s="35"/>
      <c r="AR84" s="35"/>
      <c r="AS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  <c r="BF84" s="35"/>
      <c r="BG84" s="35"/>
      <c r="BH84" s="35"/>
      <c r="BI84" s="35"/>
      <c r="BJ84" s="35"/>
      <c r="BK84" s="35"/>
      <c r="BL84" s="35"/>
      <c r="BM84" s="35"/>
      <c r="BN84" s="35"/>
      <c r="BO84" s="35"/>
      <c r="BP84" s="35"/>
    </row>
    <row r="85" spans="2:68" ht="15" customHeight="1" thickBot="1" x14ac:dyDescent="0.25">
      <c r="B85" s="30">
        <v>25</v>
      </c>
      <c r="C85" s="27"/>
      <c r="D85" s="28"/>
      <c r="E85" s="28"/>
      <c r="F85" s="84"/>
      <c r="G85" s="89"/>
      <c r="H85" s="28"/>
      <c r="I85" s="28"/>
      <c r="J85" s="28"/>
      <c r="K85" s="89"/>
      <c r="L85" s="28"/>
      <c r="M85" s="28"/>
      <c r="N85" s="84"/>
      <c r="O85" s="89"/>
      <c r="P85" s="28"/>
      <c r="Q85" s="28"/>
      <c r="R85" s="28"/>
      <c r="S85" s="89"/>
      <c r="T85" s="28"/>
      <c r="U85" s="28"/>
      <c r="V85" s="84"/>
      <c r="W85" s="89"/>
      <c r="X85" s="28"/>
      <c r="Y85" s="28"/>
      <c r="Z85" s="28"/>
      <c r="AA85" s="89"/>
      <c r="AB85" s="28"/>
      <c r="AC85" s="28"/>
      <c r="AD85" s="84"/>
      <c r="AE85" s="89"/>
      <c r="AF85" s="28"/>
      <c r="AG85" s="28"/>
      <c r="AH85" s="29"/>
      <c r="AJ85" s="155"/>
      <c r="AK85" s="156"/>
      <c r="AL85" s="35"/>
      <c r="AM85" s="35"/>
      <c r="AN85" s="35"/>
      <c r="AO85" s="35"/>
      <c r="AP85" s="35"/>
      <c r="AQ85" s="35"/>
      <c r="AR85" s="35"/>
      <c r="AS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</row>
    <row r="86" spans="2:68" ht="15" customHeight="1" thickBot="1" x14ac:dyDescent="0.25">
      <c r="AJ86" s="35"/>
      <c r="AK86" s="35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</row>
    <row r="87" spans="2:68" ht="15" customHeight="1" x14ac:dyDescent="0.25">
      <c r="B87" s="31"/>
      <c r="C87" s="232" t="s">
        <v>34</v>
      </c>
      <c r="D87" s="232"/>
      <c r="E87" s="232"/>
      <c r="F87" s="232"/>
      <c r="G87" s="232"/>
      <c r="H87" s="232"/>
      <c r="I87" s="232"/>
      <c r="J87" s="232"/>
      <c r="K87" s="232"/>
      <c r="L87" s="232"/>
      <c r="M87" s="232"/>
      <c r="N87" s="232"/>
      <c r="O87" s="232"/>
      <c r="P87" s="232"/>
      <c r="Q87" s="232"/>
      <c r="R87" s="232"/>
      <c r="S87" s="232"/>
      <c r="T87" s="232"/>
      <c r="U87" s="232"/>
      <c r="V87" s="232"/>
      <c r="W87" s="232"/>
      <c r="X87" s="232"/>
      <c r="Y87" s="232"/>
      <c r="Z87" s="232"/>
      <c r="AA87" s="232"/>
      <c r="AB87" s="232"/>
      <c r="AC87" s="232"/>
      <c r="AD87" s="232"/>
      <c r="AE87" s="232"/>
      <c r="AF87" s="232"/>
      <c r="AG87" s="232"/>
      <c r="AH87" s="233"/>
      <c r="AJ87" s="155"/>
      <c r="AK87" s="234"/>
      <c r="AL87" s="234"/>
      <c r="AM87" s="234"/>
      <c r="AN87" s="234"/>
      <c r="AO87" s="234"/>
      <c r="AP87" s="234"/>
      <c r="AQ87" s="234"/>
      <c r="AR87" s="234"/>
      <c r="AS87" s="234"/>
      <c r="AT87" s="234"/>
      <c r="AU87" s="234"/>
      <c r="AV87" s="234"/>
      <c r="AW87" s="234"/>
      <c r="AX87" s="234"/>
      <c r="AY87" s="234"/>
      <c r="AZ87" s="234"/>
      <c r="BA87" s="234"/>
      <c r="BB87" s="234"/>
      <c r="BC87" s="234"/>
      <c r="BD87" s="234"/>
      <c r="BE87" s="234"/>
      <c r="BF87" s="234"/>
      <c r="BG87" s="234"/>
      <c r="BH87" s="234"/>
      <c r="BI87" s="234"/>
      <c r="BJ87" s="234"/>
      <c r="BK87" s="234"/>
      <c r="BL87" s="234"/>
      <c r="BM87" s="234"/>
      <c r="BN87" s="234"/>
      <c r="BO87" s="234"/>
      <c r="BP87" s="234"/>
    </row>
    <row r="88" spans="2:68" ht="24.75" customHeight="1" thickBot="1" x14ac:dyDescent="0.25">
      <c r="B88" s="30"/>
      <c r="C88" s="228" t="s">
        <v>30</v>
      </c>
      <c r="D88" s="228"/>
      <c r="E88" s="228"/>
      <c r="F88" s="228"/>
      <c r="G88" s="231" t="s">
        <v>29</v>
      </c>
      <c r="H88" s="229"/>
      <c r="I88" s="229"/>
      <c r="J88" s="229"/>
      <c r="K88" s="235" t="s">
        <v>28</v>
      </c>
      <c r="L88" s="235"/>
      <c r="M88" s="235"/>
      <c r="N88" s="235"/>
      <c r="O88" s="231" t="s">
        <v>27</v>
      </c>
      <c r="P88" s="229"/>
      <c r="Q88" s="229"/>
      <c r="R88" s="229"/>
      <c r="S88" s="228" t="s">
        <v>26</v>
      </c>
      <c r="T88" s="228"/>
      <c r="U88" s="228"/>
      <c r="V88" s="228"/>
      <c r="W88" s="231" t="s">
        <v>25</v>
      </c>
      <c r="X88" s="229"/>
      <c r="Y88" s="229"/>
      <c r="Z88" s="229"/>
      <c r="AA88" s="228" t="s">
        <v>24</v>
      </c>
      <c r="AB88" s="228"/>
      <c r="AC88" s="228"/>
      <c r="AD88" s="228"/>
      <c r="AE88" s="229" t="s">
        <v>23</v>
      </c>
      <c r="AF88" s="229"/>
      <c r="AG88" s="229"/>
      <c r="AH88" s="229"/>
      <c r="AJ88" s="155"/>
      <c r="AK88" s="230"/>
      <c r="AL88" s="230"/>
      <c r="AM88" s="230"/>
      <c r="AN88" s="230"/>
      <c r="AO88" s="230"/>
      <c r="AP88" s="230"/>
      <c r="AQ88" s="230"/>
      <c r="AR88" s="230"/>
      <c r="AS88" s="230"/>
      <c r="AT88" s="230"/>
      <c r="AU88" s="230"/>
      <c r="AV88" s="230"/>
      <c r="AW88" s="230"/>
      <c r="AX88" s="230"/>
      <c r="AY88" s="230"/>
      <c r="AZ88" s="230"/>
      <c r="BA88" s="230"/>
      <c r="BB88" s="230"/>
      <c r="BC88" s="230"/>
      <c r="BD88" s="230"/>
      <c r="BE88" s="230"/>
      <c r="BF88" s="230"/>
      <c r="BG88" s="230"/>
      <c r="BH88" s="230"/>
      <c r="BI88" s="230"/>
      <c r="BJ88" s="230"/>
      <c r="BK88" s="230"/>
      <c r="BL88" s="230"/>
      <c r="BM88" s="230"/>
      <c r="BN88" s="230"/>
      <c r="BO88" s="230"/>
      <c r="BP88" s="230"/>
    </row>
    <row r="89" spans="2:68" ht="15" customHeight="1" x14ac:dyDescent="0.2">
      <c r="B89" s="30">
        <v>1</v>
      </c>
      <c r="C89" s="22"/>
      <c r="D89" s="23"/>
      <c r="E89" s="23"/>
      <c r="F89" s="81"/>
      <c r="G89" s="86"/>
      <c r="H89" s="23"/>
      <c r="I89" s="23"/>
      <c r="J89" s="23"/>
      <c r="K89" s="86"/>
      <c r="L89" s="23"/>
      <c r="M89" s="23"/>
      <c r="N89" s="81"/>
      <c r="O89" s="86"/>
      <c r="P89" s="23"/>
      <c r="Q89" s="23"/>
      <c r="R89" s="23"/>
      <c r="S89" s="86"/>
      <c r="T89" s="23"/>
      <c r="U89" s="23"/>
      <c r="V89" s="81"/>
      <c r="W89" s="86"/>
      <c r="X89" s="23"/>
      <c r="Y89" s="23"/>
      <c r="Z89" s="23"/>
      <c r="AA89" s="86"/>
      <c r="AB89" s="23"/>
      <c r="AC89" s="23"/>
      <c r="AD89" s="81"/>
      <c r="AE89" s="86"/>
      <c r="AF89" s="23"/>
      <c r="AG89" s="23"/>
      <c r="AH89" s="24"/>
      <c r="AJ89" s="155"/>
      <c r="AK89" s="156"/>
      <c r="AL89" s="35"/>
      <c r="AM89" s="35"/>
      <c r="AN89" s="35"/>
      <c r="AO89" s="35"/>
      <c r="AP89" s="35"/>
      <c r="AQ89" s="35"/>
      <c r="AR89" s="35"/>
      <c r="AS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</row>
    <row r="90" spans="2:68" ht="15" customHeight="1" x14ac:dyDescent="0.2">
      <c r="B90" s="77">
        <v>2</v>
      </c>
      <c r="C90" s="78"/>
      <c r="D90" s="79"/>
      <c r="E90" s="79"/>
      <c r="F90" s="82"/>
      <c r="G90" s="87"/>
      <c r="H90" s="79"/>
      <c r="I90" s="79"/>
      <c r="J90" s="79"/>
      <c r="K90" s="87"/>
      <c r="L90" s="79"/>
      <c r="M90" s="79"/>
      <c r="N90" s="82"/>
      <c r="O90" s="87"/>
      <c r="P90" s="79"/>
      <c r="Q90" s="79"/>
      <c r="R90" s="79"/>
      <c r="S90" s="87"/>
      <c r="T90" s="79"/>
      <c r="U90" s="79"/>
      <c r="V90" s="82"/>
      <c r="W90" s="87"/>
      <c r="X90" s="79"/>
      <c r="Y90" s="79"/>
      <c r="Z90" s="79"/>
      <c r="AA90" s="87"/>
      <c r="AB90" s="79"/>
      <c r="AC90" s="79"/>
      <c r="AD90" s="82"/>
      <c r="AE90" s="87"/>
      <c r="AF90" s="79"/>
      <c r="AG90" s="79"/>
      <c r="AH90" s="80"/>
      <c r="AJ90" s="155"/>
      <c r="AK90" s="156"/>
      <c r="AL90" s="35"/>
      <c r="AM90" s="35"/>
      <c r="AN90" s="35"/>
      <c r="AO90" s="35"/>
      <c r="AP90" s="35"/>
      <c r="AQ90" s="35"/>
      <c r="AR90" s="35"/>
      <c r="AS90" s="35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  <c r="BF90" s="35"/>
      <c r="BG90" s="35"/>
      <c r="BH90" s="35"/>
      <c r="BI90" s="35"/>
      <c r="BJ90" s="35"/>
      <c r="BK90" s="35"/>
      <c r="BL90" s="35"/>
      <c r="BM90" s="35"/>
      <c r="BN90" s="35"/>
      <c r="BO90" s="35"/>
      <c r="BP90" s="35"/>
    </row>
    <row r="91" spans="2:68" ht="15" customHeight="1" x14ac:dyDescent="0.2">
      <c r="B91" s="30">
        <v>3</v>
      </c>
      <c r="C91" s="25"/>
      <c r="D91" s="21"/>
      <c r="E91" s="21"/>
      <c r="F91" s="83"/>
      <c r="G91" s="88"/>
      <c r="H91" s="21"/>
      <c r="I91" s="21"/>
      <c r="J91" s="21"/>
      <c r="K91" s="88"/>
      <c r="L91" s="21"/>
      <c r="M91" s="21"/>
      <c r="N91" s="83"/>
      <c r="O91" s="88"/>
      <c r="P91" s="21"/>
      <c r="Q91" s="21"/>
      <c r="R91" s="21"/>
      <c r="S91" s="88"/>
      <c r="T91" s="21"/>
      <c r="U91" s="21"/>
      <c r="V91" s="83"/>
      <c r="W91" s="88"/>
      <c r="X91" s="21"/>
      <c r="Y91" s="21"/>
      <c r="Z91" s="21"/>
      <c r="AA91" s="88"/>
      <c r="AB91" s="21"/>
      <c r="AC91" s="21"/>
      <c r="AD91" s="83"/>
      <c r="AE91" s="88"/>
      <c r="AF91" s="21"/>
      <c r="AG91" s="21"/>
      <c r="AH91" s="26"/>
      <c r="AJ91" s="155"/>
      <c r="AK91" s="156"/>
      <c r="AL91" s="35"/>
      <c r="AM91" s="35"/>
      <c r="AN91" s="35"/>
      <c r="AO91" s="35"/>
      <c r="AP91" s="35"/>
      <c r="AQ91" s="35"/>
      <c r="AR91" s="35"/>
      <c r="AS91" s="35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5"/>
      <c r="BO91" s="35"/>
      <c r="BP91" s="35"/>
    </row>
    <row r="92" spans="2:68" ht="15" customHeight="1" x14ac:dyDescent="0.2">
      <c r="B92" s="77">
        <v>4</v>
      </c>
      <c r="C92" s="78"/>
      <c r="D92" s="79"/>
      <c r="E92" s="79"/>
      <c r="F92" s="82"/>
      <c r="G92" s="87"/>
      <c r="H92" s="79"/>
      <c r="I92" s="79"/>
      <c r="J92" s="79"/>
      <c r="K92" s="87"/>
      <c r="L92" s="79"/>
      <c r="M92" s="79"/>
      <c r="N92" s="82"/>
      <c r="O92" s="87"/>
      <c r="P92" s="79"/>
      <c r="Q92" s="79"/>
      <c r="R92" s="79"/>
      <c r="S92" s="87"/>
      <c r="T92" s="79"/>
      <c r="U92" s="79"/>
      <c r="V92" s="82"/>
      <c r="W92" s="87"/>
      <c r="X92" s="79"/>
      <c r="Y92" s="79"/>
      <c r="Z92" s="79"/>
      <c r="AA92" s="87"/>
      <c r="AB92" s="79"/>
      <c r="AC92" s="79"/>
      <c r="AD92" s="82"/>
      <c r="AE92" s="87"/>
      <c r="AF92" s="79"/>
      <c r="AG92" s="79"/>
      <c r="AH92" s="80"/>
      <c r="AJ92" s="155"/>
      <c r="AK92" s="156"/>
      <c r="AL92" s="35"/>
      <c r="AM92" s="35"/>
      <c r="AN92" s="35"/>
      <c r="AO92" s="35"/>
      <c r="AP92" s="35"/>
      <c r="AQ92" s="35"/>
      <c r="AR92" s="35"/>
      <c r="AS92" s="35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5"/>
      <c r="BO92" s="35"/>
      <c r="BP92" s="35"/>
    </row>
    <row r="93" spans="2:68" ht="15" customHeight="1" x14ac:dyDescent="0.2">
      <c r="B93" s="30">
        <v>5</v>
      </c>
      <c r="C93" s="25"/>
      <c r="D93" s="21"/>
      <c r="E93" s="21"/>
      <c r="F93" s="83"/>
      <c r="G93" s="88"/>
      <c r="H93" s="21"/>
      <c r="I93" s="21"/>
      <c r="J93" s="21"/>
      <c r="K93" s="88"/>
      <c r="L93" s="21"/>
      <c r="M93" s="21"/>
      <c r="N93" s="83"/>
      <c r="O93" s="88"/>
      <c r="P93" s="21"/>
      <c r="Q93" s="21"/>
      <c r="R93" s="21"/>
      <c r="S93" s="88"/>
      <c r="T93" s="21"/>
      <c r="U93" s="21"/>
      <c r="V93" s="83"/>
      <c r="W93" s="88"/>
      <c r="X93" s="21"/>
      <c r="Y93" s="21"/>
      <c r="Z93" s="21"/>
      <c r="AA93" s="88"/>
      <c r="AB93" s="21"/>
      <c r="AC93" s="21"/>
      <c r="AD93" s="83"/>
      <c r="AE93" s="88"/>
      <c r="AF93" s="21"/>
      <c r="AG93" s="21"/>
      <c r="AH93" s="26"/>
      <c r="AJ93" s="155"/>
      <c r="AK93" s="156"/>
      <c r="AL93" s="35"/>
      <c r="AM93" s="35"/>
      <c r="AN93" s="35"/>
      <c r="AO93" s="35"/>
      <c r="AP93" s="35"/>
      <c r="AQ93" s="35"/>
      <c r="AR93" s="35"/>
      <c r="AS93" s="35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</row>
    <row r="94" spans="2:68" ht="15" customHeight="1" x14ac:dyDescent="0.2">
      <c r="B94" s="77">
        <v>6</v>
      </c>
      <c r="C94" s="78"/>
      <c r="D94" s="79"/>
      <c r="E94" s="79"/>
      <c r="F94" s="82"/>
      <c r="G94" s="87"/>
      <c r="H94" s="79"/>
      <c r="I94" s="79"/>
      <c r="J94" s="79"/>
      <c r="K94" s="87"/>
      <c r="L94" s="79"/>
      <c r="M94" s="79"/>
      <c r="N94" s="82"/>
      <c r="O94" s="87"/>
      <c r="P94" s="79"/>
      <c r="Q94" s="79"/>
      <c r="R94" s="79"/>
      <c r="S94" s="87"/>
      <c r="T94" s="79"/>
      <c r="U94" s="79"/>
      <c r="V94" s="82"/>
      <c r="W94" s="87"/>
      <c r="X94" s="79"/>
      <c r="Y94" s="79"/>
      <c r="Z94" s="79"/>
      <c r="AA94" s="87"/>
      <c r="AB94" s="79"/>
      <c r="AC94" s="79"/>
      <c r="AD94" s="82"/>
      <c r="AE94" s="87"/>
      <c r="AF94" s="79"/>
      <c r="AG94" s="79"/>
      <c r="AH94" s="80"/>
      <c r="AJ94" s="155"/>
      <c r="AK94" s="156"/>
      <c r="AL94" s="35"/>
      <c r="AM94" s="35"/>
      <c r="AN94" s="35"/>
      <c r="AO94" s="35"/>
      <c r="AP94" s="35"/>
      <c r="AQ94" s="35"/>
      <c r="AR94" s="35"/>
      <c r="AS94" s="35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5"/>
      <c r="BO94" s="35"/>
      <c r="BP94" s="35"/>
    </row>
    <row r="95" spans="2:68" ht="15" customHeight="1" x14ac:dyDescent="0.2">
      <c r="B95" s="30">
        <v>7</v>
      </c>
      <c r="C95" s="25"/>
      <c r="D95" s="21"/>
      <c r="E95" s="21"/>
      <c r="F95" s="83"/>
      <c r="G95" s="88"/>
      <c r="H95" s="21"/>
      <c r="I95" s="21"/>
      <c r="J95" s="21"/>
      <c r="K95" s="88"/>
      <c r="L95" s="21"/>
      <c r="M95" s="21"/>
      <c r="N95" s="83"/>
      <c r="O95" s="88"/>
      <c r="P95" s="21"/>
      <c r="Q95" s="21"/>
      <c r="R95" s="21"/>
      <c r="S95" s="88"/>
      <c r="T95" s="21"/>
      <c r="U95" s="21"/>
      <c r="V95" s="83"/>
      <c r="W95" s="88"/>
      <c r="X95" s="21"/>
      <c r="Y95" s="21"/>
      <c r="Z95" s="21"/>
      <c r="AA95" s="88"/>
      <c r="AB95" s="21"/>
      <c r="AC95" s="21"/>
      <c r="AD95" s="83"/>
      <c r="AE95" s="88"/>
      <c r="AF95" s="21"/>
      <c r="AG95" s="21"/>
      <c r="AH95" s="26"/>
      <c r="AJ95" s="155"/>
      <c r="AK95" s="156"/>
      <c r="AL95" s="35"/>
      <c r="AM95" s="35"/>
      <c r="AN95" s="35"/>
      <c r="AO95" s="35"/>
      <c r="AP95" s="35"/>
      <c r="AQ95" s="35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</row>
    <row r="96" spans="2:68" ht="15" customHeight="1" x14ac:dyDescent="0.2">
      <c r="B96" s="77">
        <v>8</v>
      </c>
      <c r="C96" s="78"/>
      <c r="D96" s="79"/>
      <c r="E96" s="79"/>
      <c r="F96" s="82"/>
      <c r="G96" s="87"/>
      <c r="H96" s="79"/>
      <c r="I96" s="79"/>
      <c r="J96" s="79"/>
      <c r="K96" s="87"/>
      <c r="L96" s="79"/>
      <c r="M96" s="79"/>
      <c r="N96" s="82"/>
      <c r="O96" s="87"/>
      <c r="P96" s="79"/>
      <c r="Q96" s="79"/>
      <c r="R96" s="79"/>
      <c r="S96" s="87"/>
      <c r="T96" s="79"/>
      <c r="U96" s="79"/>
      <c r="V96" s="82"/>
      <c r="W96" s="87"/>
      <c r="X96" s="79"/>
      <c r="Y96" s="79"/>
      <c r="Z96" s="79"/>
      <c r="AA96" s="87"/>
      <c r="AB96" s="79"/>
      <c r="AC96" s="79"/>
      <c r="AD96" s="82"/>
      <c r="AE96" s="87"/>
      <c r="AF96" s="79"/>
      <c r="AG96" s="79"/>
      <c r="AH96" s="80"/>
      <c r="AJ96" s="155"/>
      <c r="AK96" s="156"/>
      <c r="AL96" s="35"/>
      <c r="AM96" s="35"/>
      <c r="AN96" s="35"/>
      <c r="AO96" s="35"/>
      <c r="AP96" s="35"/>
      <c r="AQ96" s="35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</row>
    <row r="97" spans="2:68" ht="15" customHeight="1" x14ac:dyDescent="0.2">
      <c r="B97" s="30">
        <v>9</v>
      </c>
      <c r="C97" s="25"/>
      <c r="D97" s="21"/>
      <c r="E97" s="21"/>
      <c r="F97" s="83"/>
      <c r="G97" s="88"/>
      <c r="H97" s="21"/>
      <c r="I97" s="21"/>
      <c r="J97" s="21"/>
      <c r="K97" s="88"/>
      <c r="L97" s="21"/>
      <c r="M97" s="21"/>
      <c r="N97" s="83"/>
      <c r="O97" s="88"/>
      <c r="P97" s="21"/>
      <c r="Q97" s="21"/>
      <c r="R97" s="21"/>
      <c r="S97" s="88"/>
      <c r="T97" s="21"/>
      <c r="U97" s="21"/>
      <c r="V97" s="83"/>
      <c r="W97" s="88"/>
      <c r="X97" s="21"/>
      <c r="Y97" s="21"/>
      <c r="Z97" s="21"/>
      <c r="AA97" s="88"/>
      <c r="AB97" s="21"/>
      <c r="AC97" s="21"/>
      <c r="AD97" s="83"/>
      <c r="AE97" s="88"/>
      <c r="AF97" s="21"/>
      <c r="AG97" s="21"/>
      <c r="AH97" s="26"/>
      <c r="AJ97" s="155"/>
      <c r="AK97" s="156"/>
      <c r="AL97" s="35"/>
      <c r="AM97" s="35"/>
      <c r="AN97" s="35"/>
      <c r="AO97" s="35"/>
      <c r="AP97" s="35"/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</row>
    <row r="98" spans="2:68" ht="15" customHeight="1" x14ac:dyDescent="0.2">
      <c r="B98" s="77">
        <v>10</v>
      </c>
      <c r="C98" s="78"/>
      <c r="D98" s="79"/>
      <c r="E98" s="79"/>
      <c r="F98" s="82"/>
      <c r="G98" s="87"/>
      <c r="H98" s="79"/>
      <c r="I98" s="79"/>
      <c r="J98" s="79"/>
      <c r="K98" s="87"/>
      <c r="L98" s="79"/>
      <c r="M98" s="79"/>
      <c r="N98" s="82"/>
      <c r="O98" s="87"/>
      <c r="P98" s="79"/>
      <c r="Q98" s="79"/>
      <c r="R98" s="79"/>
      <c r="S98" s="87"/>
      <c r="T98" s="79"/>
      <c r="U98" s="79"/>
      <c r="V98" s="82"/>
      <c r="W98" s="87"/>
      <c r="X98" s="79"/>
      <c r="Y98" s="79"/>
      <c r="Z98" s="79"/>
      <c r="AA98" s="87"/>
      <c r="AB98" s="79"/>
      <c r="AC98" s="79"/>
      <c r="AD98" s="82"/>
      <c r="AE98" s="87"/>
      <c r="AF98" s="79"/>
      <c r="AG98" s="79"/>
      <c r="AH98" s="80"/>
      <c r="AJ98" s="155"/>
      <c r="AK98" s="156"/>
      <c r="AL98" s="35"/>
      <c r="AM98" s="35"/>
      <c r="AN98" s="35"/>
      <c r="AO98" s="35"/>
      <c r="AP98" s="35"/>
      <c r="AQ98" s="35"/>
      <c r="AR98" s="35"/>
      <c r="AS98" s="35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  <c r="BF98" s="35"/>
      <c r="BG98" s="35"/>
      <c r="BH98" s="35"/>
      <c r="BI98" s="35"/>
      <c r="BJ98" s="35"/>
      <c r="BK98" s="35"/>
      <c r="BL98" s="35"/>
      <c r="BM98" s="35"/>
      <c r="BN98" s="35"/>
      <c r="BO98" s="35"/>
      <c r="BP98" s="35"/>
    </row>
    <row r="99" spans="2:68" ht="15" customHeight="1" x14ac:dyDescent="0.2">
      <c r="B99" s="30">
        <v>11</v>
      </c>
      <c r="C99" s="25"/>
      <c r="D99" s="21"/>
      <c r="E99" s="21"/>
      <c r="F99" s="83"/>
      <c r="G99" s="88"/>
      <c r="H99" s="21"/>
      <c r="I99" s="21"/>
      <c r="J99" s="21"/>
      <c r="K99" s="88"/>
      <c r="L99" s="21"/>
      <c r="M99" s="21"/>
      <c r="N99" s="83"/>
      <c r="O99" s="88"/>
      <c r="P99" s="21"/>
      <c r="Q99" s="21"/>
      <c r="R99" s="21"/>
      <c r="S99" s="88"/>
      <c r="T99" s="21"/>
      <c r="U99" s="21"/>
      <c r="V99" s="83"/>
      <c r="W99" s="88"/>
      <c r="X99" s="21"/>
      <c r="Y99" s="21"/>
      <c r="Z99" s="21"/>
      <c r="AA99" s="88"/>
      <c r="AB99" s="21"/>
      <c r="AC99" s="21"/>
      <c r="AD99" s="83"/>
      <c r="AE99" s="88"/>
      <c r="AF99" s="21"/>
      <c r="AG99" s="21"/>
      <c r="AH99" s="26"/>
      <c r="AJ99" s="155"/>
      <c r="AK99" s="156"/>
      <c r="AL99" s="35"/>
      <c r="AM99" s="35"/>
      <c r="AN99" s="35"/>
      <c r="AO99" s="35"/>
      <c r="AP99" s="35"/>
      <c r="AQ99" s="35"/>
      <c r="AR99" s="35"/>
      <c r="AS99" s="35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  <c r="BF99" s="35"/>
      <c r="BG99" s="35"/>
      <c r="BH99" s="35"/>
      <c r="BI99" s="35"/>
      <c r="BJ99" s="35"/>
      <c r="BK99" s="35"/>
      <c r="BL99" s="35"/>
      <c r="BM99" s="35"/>
      <c r="BN99" s="35"/>
      <c r="BO99" s="35"/>
      <c r="BP99" s="35"/>
    </row>
    <row r="100" spans="2:68" ht="15" customHeight="1" x14ac:dyDescent="0.2">
      <c r="B100" s="77">
        <v>12</v>
      </c>
      <c r="C100" s="78"/>
      <c r="D100" s="79"/>
      <c r="E100" s="79"/>
      <c r="F100" s="82"/>
      <c r="G100" s="87"/>
      <c r="H100" s="79"/>
      <c r="I100" s="79"/>
      <c r="J100" s="79"/>
      <c r="K100" s="87"/>
      <c r="L100" s="79"/>
      <c r="M100" s="79"/>
      <c r="N100" s="82"/>
      <c r="O100" s="87"/>
      <c r="P100" s="79"/>
      <c r="Q100" s="79"/>
      <c r="R100" s="79"/>
      <c r="S100" s="87"/>
      <c r="T100" s="79"/>
      <c r="U100" s="79"/>
      <c r="V100" s="82"/>
      <c r="W100" s="87"/>
      <c r="X100" s="79"/>
      <c r="Y100" s="79"/>
      <c r="Z100" s="79"/>
      <c r="AA100" s="87"/>
      <c r="AB100" s="79"/>
      <c r="AC100" s="79"/>
      <c r="AD100" s="82"/>
      <c r="AE100" s="87"/>
      <c r="AF100" s="79"/>
      <c r="AG100" s="79"/>
      <c r="AH100" s="80"/>
      <c r="AJ100" s="155"/>
      <c r="AK100" s="156"/>
      <c r="AL100" s="35"/>
      <c r="AM100" s="35"/>
      <c r="AN100" s="35"/>
      <c r="AO100" s="35"/>
      <c r="AP100" s="35"/>
      <c r="AQ100" s="35"/>
      <c r="AR100" s="35"/>
      <c r="AS100" s="35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  <c r="BF100" s="35"/>
      <c r="BG100" s="35"/>
      <c r="BH100" s="35"/>
      <c r="BI100" s="35"/>
      <c r="BJ100" s="35"/>
      <c r="BK100" s="35"/>
      <c r="BL100" s="35"/>
      <c r="BM100" s="35"/>
      <c r="BN100" s="35"/>
      <c r="BO100" s="35"/>
      <c r="BP100" s="35"/>
    </row>
    <row r="101" spans="2:68" ht="15" customHeight="1" x14ac:dyDescent="0.2">
      <c r="AJ101" s="35"/>
      <c r="AK101" s="35"/>
      <c r="AL101" s="35"/>
      <c r="AM101" s="35"/>
      <c r="AN101" s="35"/>
      <c r="AO101" s="35"/>
      <c r="AP101" s="35"/>
      <c r="AQ101" s="35"/>
      <c r="AR101" s="35"/>
      <c r="AS101" s="35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</row>
    <row r="102" spans="2:68" ht="15" customHeight="1" thickBot="1" x14ac:dyDescent="0.25">
      <c r="AJ102" s="35"/>
      <c r="AK102" s="35"/>
      <c r="AL102" s="35"/>
      <c r="AM102" s="35"/>
      <c r="AN102" s="35"/>
      <c r="AO102" s="35"/>
      <c r="AP102" s="35"/>
      <c r="AQ102" s="35"/>
      <c r="AR102" s="35"/>
      <c r="AS102" s="35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  <c r="BF102" s="35"/>
      <c r="BG102" s="35"/>
      <c r="BH102" s="35"/>
      <c r="BI102" s="35"/>
      <c r="BJ102" s="35"/>
      <c r="BK102" s="35"/>
      <c r="BL102" s="35"/>
      <c r="BM102" s="35"/>
      <c r="BN102" s="35"/>
      <c r="BO102" s="35"/>
      <c r="BP102" s="35"/>
    </row>
    <row r="103" spans="2:68" ht="15" customHeight="1" x14ac:dyDescent="0.25">
      <c r="B103" s="31"/>
      <c r="C103" s="232" t="s">
        <v>35</v>
      </c>
      <c r="D103" s="232"/>
      <c r="E103" s="232"/>
      <c r="F103" s="232"/>
      <c r="G103" s="232"/>
      <c r="H103" s="232"/>
      <c r="I103" s="232"/>
      <c r="J103" s="232"/>
      <c r="K103" s="232"/>
      <c r="L103" s="232"/>
      <c r="M103" s="232"/>
      <c r="N103" s="232"/>
      <c r="O103" s="232"/>
      <c r="P103" s="232"/>
      <c r="Q103" s="232"/>
      <c r="R103" s="232"/>
      <c r="S103" s="232"/>
      <c r="T103" s="232"/>
      <c r="U103" s="232"/>
      <c r="V103" s="232"/>
      <c r="W103" s="232"/>
      <c r="X103" s="232"/>
      <c r="Y103" s="232"/>
      <c r="Z103" s="232"/>
      <c r="AA103" s="232"/>
      <c r="AB103" s="232"/>
      <c r="AC103" s="232"/>
      <c r="AD103" s="232"/>
      <c r="AE103" s="232"/>
      <c r="AF103" s="232"/>
      <c r="AG103" s="232"/>
      <c r="AH103" s="233"/>
      <c r="AJ103" s="155"/>
      <c r="AK103" s="234"/>
      <c r="AL103" s="234"/>
      <c r="AM103" s="234"/>
      <c r="AN103" s="234"/>
      <c r="AO103" s="234"/>
      <c r="AP103" s="234"/>
      <c r="AQ103" s="234"/>
      <c r="AR103" s="234"/>
      <c r="AS103" s="234"/>
      <c r="AT103" s="234"/>
      <c r="AU103" s="234"/>
      <c r="AV103" s="234"/>
      <c r="AW103" s="234"/>
      <c r="AX103" s="234"/>
      <c r="AY103" s="234"/>
      <c r="AZ103" s="234"/>
      <c r="BA103" s="234"/>
      <c r="BB103" s="234"/>
      <c r="BC103" s="234"/>
      <c r="BD103" s="234"/>
      <c r="BE103" s="234"/>
      <c r="BF103" s="234"/>
      <c r="BG103" s="234"/>
      <c r="BH103" s="234"/>
      <c r="BI103" s="234"/>
      <c r="BJ103" s="234"/>
      <c r="BK103" s="234"/>
      <c r="BL103" s="234"/>
      <c r="BM103" s="234"/>
      <c r="BN103" s="234"/>
      <c r="BO103" s="234"/>
      <c r="BP103" s="234"/>
    </row>
    <row r="104" spans="2:68" ht="29.25" customHeight="1" thickBot="1" x14ac:dyDescent="0.25">
      <c r="B104" s="30"/>
      <c r="C104" s="228" t="s">
        <v>30</v>
      </c>
      <c r="D104" s="228"/>
      <c r="E104" s="228"/>
      <c r="F104" s="228"/>
      <c r="G104" s="231" t="s">
        <v>29</v>
      </c>
      <c r="H104" s="229"/>
      <c r="I104" s="229"/>
      <c r="J104" s="229"/>
      <c r="K104" s="235" t="s">
        <v>28</v>
      </c>
      <c r="L104" s="235"/>
      <c r="M104" s="235"/>
      <c r="N104" s="235"/>
      <c r="O104" s="231" t="s">
        <v>27</v>
      </c>
      <c r="P104" s="229"/>
      <c r="Q104" s="229"/>
      <c r="R104" s="229"/>
      <c r="S104" s="228" t="s">
        <v>26</v>
      </c>
      <c r="T104" s="228"/>
      <c r="U104" s="228"/>
      <c r="V104" s="228"/>
      <c r="W104" s="231" t="s">
        <v>25</v>
      </c>
      <c r="X104" s="229"/>
      <c r="Y104" s="229"/>
      <c r="Z104" s="229"/>
      <c r="AA104" s="228" t="s">
        <v>24</v>
      </c>
      <c r="AB104" s="228"/>
      <c r="AC104" s="228"/>
      <c r="AD104" s="228"/>
      <c r="AE104" s="229" t="s">
        <v>23</v>
      </c>
      <c r="AF104" s="229"/>
      <c r="AG104" s="229"/>
      <c r="AH104" s="229"/>
      <c r="AJ104" s="155"/>
      <c r="AK104" s="230"/>
      <c r="AL104" s="230"/>
      <c r="AM104" s="230"/>
      <c r="AN104" s="230"/>
      <c r="AO104" s="230"/>
      <c r="AP104" s="230"/>
      <c r="AQ104" s="230"/>
      <c r="AR104" s="230"/>
      <c r="AS104" s="230"/>
      <c r="AT104" s="230"/>
      <c r="AU104" s="230"/>
      <c r="AV104" s="230"/>
      <c r="AW104" s="230"/>
      <c r="AX104" s="230"/>
      <c r="AY104" s="230"/>
      <c r="AZ104" s="230"/>
      <c r="BA104" s="230"/>
      <c r="BB104" s="230"/>
      <c r="BC104" s="230"/>
      <c r="BD104" s="230"/>
      <c r="BE104" s="230"/>
      <c r="BF104" s="230"/>
      <c r="BG104" s="230"/>
      <c r="BH104" s="230"/>
      <c r="BI104" s="230"/>
      <c r="BJ104" s="230"/>
      <c r="BK104" s="230"/>
      <c r="BL104" s="230"/>
      <c r="BM104" s="230"/>
      <c r="BN104" s="230"/>
      <c r="BO104" s="230"/>
      <c r="BP104" s="230"/>
    </row>
    <row r="105" spans="2:68" ht="15" customHeight="1" x14ac:dyDescent="0.2">
      <c r="B105" s="30">
        <v>1</v>
      </c>
      <c r="C105" s="22"/>
      <c r="D105" s="23"/>
      <c r="E105" s="23"/>
      <c r="F105" s="81"/>
      <c r="G105" s="86"/>
      <c r="H105" s="23"/>
      <c r="I105" s="23"/>
      <c r="J105" s="23"/>
      <c r="K105" s="86"/>
      <c r="L105" s="23"/>
      <c r="M105" s="23"/>
      <c r="N105" s="81"/>
      <c r="O105" s="86"/>
      <c r="P105" s="23"/>
      <c r="Q105" s="23"/>
      <c r="R105" s="23"/>
      <c r="S105" s="86"/>
      <c r="T105" s="23"/>
      <c r="U105" s="23"/>
      <c r="V105" s="81"/>
      <c r="W105" s="86"/>
      <c r="X105" s="23"/>
      <c r="Y105" s="23"/>
      <c r="Z105" s="23"/>
      <c r="AA105" s="86"/>
      <c r="AB105" s="23"/>
      <c r="AC105" s="23"/>
      <c r="AD105" s="81"/>
      <c r="AE105" s="86"/>
      <c r="AF105" s="23"/>
      <c r="AG105" s="23"/>
      <c r="AH105" s="24"/>
      <c r="AJ105" s="155"/>
      <c r="AK105" s="156"/>
      <c r="AL105" s="35"/>
      <c r="AM105" s="35"/>
      <c r="AN105" s="35"/>
      <c r="AO105" s="35"/>
      <c r="AP105" s="35"/>
      <c r="AQ105" s="35"/>
      <c r="AR105" s="35"/>
      <c r="AS105" s="35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</row>
    <row r="106" spans="2:68" ht="15" customHeight="1" x14ac:dyDescent="0.2">
      <c r="B106" s="77">
        <v>2</v>
      </c>
      <c r="C106" s="78"/>
      <c r="D106" s="79"/>
      <c r="E106" s="79"/>
      <c r="F106" s="82"/>
      <c r="G106" s="87"/>
      <c r="H106" s="79"/>
      <c r="I106" s="79"/>
      <c r="J106" s="79"/>
      <c r="K106" s="87"/>
      <c r="L106" s="79"/>
      <c r="M106" s="79"/>
      <c r="N106" s="82"/>
      <c r="O106" s="87"/>
      <c r="P106" s="79"/>
      <c r="Q106" s="79"/>
      <c r="R106" s="79"/>
      <c r="S106" s="87"/>
      <c r="T106" s="79"/>
      <c r="U106" s="79"/>
      <c r="V106" s="82"/>
      <c r="W106" s="87"/>
      <c r="X106" s="79"/>
      <c r="Y106" s="79"/>
      <c r="Z106" s="79"/>
      <c r="AA106" s="87"/>
      <c r="AB106" s="79"/>
      <c r="AC106" s="79"/>
      <c r="AD106" s="82"/>
      <c r="AE106" s="87"/>
      <c r="AF106" s="79"/>
      <c r="AG106" s="79"/>
      <c r="AH106" s="80"/>
      <c r="AJ106" s="155"/>
      <c r="AK106" s="156"/>
      <c r="AL106" s="35"/>
      <c r="AM106" s="35"/>
      <c r="AN106" s="35"/>
      <c r="AO106" s="35"/>
      <c r="AP106" s="35"/>
      <c r="AQ106" s="35"/>
      <c r="AR106" s="35"/>
      <c r="AS106" s="35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</row>
    <row r="107" spans="2:68" ht="15" customHeight="1" x14ac:dyDescent="0.2">
      <c r="B107" s="30">
        <v>3</v>
      </c>
      <c r="C107" s="25"/>
      <c r="D107" s="21"/>
      <c r="E107" s="21"/>
      <c r="F107" s="83"/>
      <c r="G107" s="88"/>
      <c r="H107" s="21"/>
      <c r="I107" s="21"/>
      <c r="J107" s="21"/>
      <c r="K107" s="88"/>
      <c r="L107" s="21"/>
      <c r="M107" s="21"/>
      <c r="N107" s="83"/>
      <c r="O107" s="88"/>
      <c r="P107" s="21"/>
      <c r="Q107" s="21"/>
      <c r="R107" s="21"/>
      <c r="S107" s="88"/>
      <c r="T107" s="21"/>
      <c r="U107" s="21"/>
      <c r="V107" s="83"/>
      <c r="W107" s="88"/>
      <c r="X107" s="21"/>
      <c r="Y107" s="21"/>
      <c r="Z107" s="21"/>
      <c r="AA107" s="88"/>
      <c r="AB107" s="21"/>
      <c r="AC107" s="21"/>
      <c r="AD107" s="83"/>
      <c r="AE107" s="88"/>
      <c r="AF107" s="21"/>
      <c r="AG107" s="21"/>
      <c r="AH107" s="26"/>
      <c r="AJ107" s="155"/>
      <c r="AK107" s="156"/>
      <c r="AL107" s="35"/>
      <c r="AM107" s="35"/>
      <c r="AN107" s="35"/>
      <c r="AO107" s="35"/>
      <c r="AP107" s="35"/>
      <c r="AQ107" s="35"/>
      <c r="AR107" s="35"/>
      <c r="AS107" s="35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  <c r="BF107" s="35"/>
      <c r="BG107" s="35"/>
      <c r="BH107" s="35"/>
      <c r="BI107" s="35"/>
      <c r="BJ107" s="35"/>
      <c r="BK107" s="35"/>
      <c r="BL107" s="35"/>
      <c r="BM107" s="35"/>
      <c r="BN107" s="35"/>
      <c r="BO107" s="35"/>
      <c r="BP107" s="35"/>
    </row>
    <row r="108" spans="2:68" ht="15" customHeight="1" x14ac:dyDescent="0.2">
      <c r="B108" s="77">
        <v>4</v>
      </c>
      <c r="C108" s="78"/>
      <c r="D108" s="79"/>
      <c r="E108" s="79"/>
      <c r="F108" s="82"/>
      <c r="G108" s="87"/>
      <c r="H108" s="79"/>
      <c r="I108" s="79"/>
      <c r="J108" s="79"/>
      <c r="K108" s="87"/>
      <c r="L108" s="79"/>
      <c r="M108" s="79"/>
      <c r="N108" s="82"/>
      <c r="O108" s="87"/>
      <c r="P108" s="79"/>
      <c r="Q108" s="79"/>
      <c r="R108" s="79"/>
      <c r="S108" s="87"/>
      <c r="T108" s="79"/>
      <c r="U108" s="79"/>
      <c r="V108" s="82"/>
      <c r="W108" s="87"/>
      <c r="X108" s="79"/>
      <c r="Y108" s="79"/>
      <c r="Z108" s="79"/>
      <c r="AA108" s="87"/>
      <c r="AB108" s="79"/>
      <c r="AC108" s="79"/>
      <c r="AD108" s="82"/>
      <c r="AE108" s="87"/>
      <c r="AF108" s="79"/>
      <c r="AG108" s="79"/>
      <c r="AH108" s="80"/>
      <c r="AJ108" s="155"/>
      <c r="AK108" s="156"/>
      <c r="AL108" s="35"/>
      <c r="AM108" s="35"/>
      <c r="AN108" s="35"/>
      <c r="AO108" s="35"/>
      <c r="AP108" s="35"/>
      <c r="AQ108" s="35"/>
      <c r="AR108" s="35"/>
      <c r="AS108" s="35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  <c r="BF108" s="35"/>
      <c r="BG108" s="35"/>
      <c r="BH108" s="35"/>
      <c r="BI108" s="35"/>
      <c r="BJ108" s="35"/>
      <c r="BK108" s="35"/>
      <c r="BL108" s="35"/>
      <c r="BM108" s="35"/>
      <c r="BN108" s="35"/>
      <c r="BO108" s="35"/>
      <c r="BP108" s="35"/>
    </row>
    <row r="109" spans="2:68" ht="15" customHeight="1" x14ac:dyDescent="0.2">
      <c r="B109" s="30">
        <v>5</v>
      </c>
      <c r="C109" s="25"/>
      <c r="D109" s="21"/>
      <c r="E109" s="21"/>
      <c r="F109" s="83"/>
      <c r="G109" s="88"/>
      <c r="H109" s="21"/>
      <c r="I109" s="21"/>
      <c r="J109" s="21"/>
      <c r="K109" s="88"/>
      <c r="L109" s="21"/>
      <c r="M109" s="21"/>
      <c r="N109" s="83"/>
      <c r="O109" s="88"/>
      <c r="P109" s="21"/>
      <c r="Q109" s="21"/>
      <c r="R109" s="21"/>
      <c r="S109" s="88"/>
      <c r="T109" s="21"/>
      <c r="U109" s="21"/>
      <c r="V109" s="83"/>
      <c r="W109" s="88"/>
      <c r="X109" s="21"/>
      <c r="Y109" s="21"/>
      <c r="Z109" s="21"/>
      <c r="AA109" s="88"/>
      <c r="AB109" s="21"/>
      <c r="AC109" s="21"/>
      <c r="AD109" s="83"/>
      <c r="AE109" s="88"/>
      <c r="AF109" s="21"/>
      <c r="AG109" s="21"/>
      <c r="AH109" s="26"/>
      <c r="AJ109" s="155"/>
      <c r="AK109" s="156"/>
      <c r="AL109" s="35"/>
      <c r="AM109" s="35"/>
      <c r="AN109" s="35"/>
      <c r="AO109" s="35"/>
      <c r="AP109" s="35"/>
      <c r="AQ109" s="35"/>
      <c r="AR109" s="35"/>
      <c r="AS109" s="35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  <c r="BF109" s="35"/>
      <c r="BG109" s="35"/>
      <c r="BH109" s="35"/>
      <c r="BI109" s="35"/>
      <c r="BJ109" s="35"/>
      <c r="BK109" s="35"/>
      <c r="BL109" s="35"/>
      <c r="BM109" s="35"/>
      <c r="BN109" s="35"/>
      <c r="BO109" s="35"/>
      <c r="BP109" s="35"/>
    </row>
    <row r="110" spans="2:68" ht="15" customHeight="1" x14ac:dyDescent="0.2">
      <c r="B110" s="77">
        <v>6</v>
      </c>
      <c r="C110" s="78"/>
      <c r="D110" s="79"/>
      <c r="E110" s="79"/>
      <c r="F110" s="82"/>
      <c r="G110" s="87"/>
      <c r="H110" s="79"/>
      <c r="I110" s="79"/>
      <c r="J110" s="79"/>
      <c r="K110" s="87"/>
      <c r="L110" s="79"/>
      <c r="M110" s="79"/>
      <c r="N110" s="82"/>
      <c r="O110" s="87"/>
      <c r="P110" s="79"/>
      <c r="Q110" s="79"/>
      <c r="R110" s="79"/>
      <c r="S110" s="87"/>
      <c r="T110" s="79"/>
      <c r="U110" s="79"/>
      <c r="V110" s="82"/>
      <c r="W110" s="87"/>
      <c r="X110" s="79"/>
      <c r="Y110" s="79"/>
      <c r="Z110" s="79"/>
      <c r="AA110" s="87"/>
      <c r="AB110" s="79"/>
      <c r="AC110" s="79"/>
      <c r="AD110" s="82"/>
      <c r="AE110" s="87"/>
      <c r="AF110" s="79"/>
      <c r="AG110" s="79"/>
      <c r="AH110" s="80"/>
      <c r="AJ110" s="155"/>
      <c r="AK110" s="156"/>
      <c r="AL110" s="35"/>
      <c r="AM110" s="35"/>
      <c r="AN110" s="35"/>
      <c r="AO110" s="35"/>
      <c r="AP110" s="35"/>
      <c r="AQ110" s="35"/>
      <c r="AR110" s="35"/>
      <c r="AS110" s="35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  <c r="BF110" s="35"/>
      <c r="BG110" s="35"/>
      <c r="BH110" s="35"/>
      <c r="BI110" s="35"/>
      <c r="BJ110" s="35"/>
      <c r="BK110" s="35"/>
      <c r="BL110" s="35"/>
      <c r="BM110" s="35"/>
      <c r="BN110" s="35"/>
      <c r="BO110" s="35"/>
      <c r="BP110" s="35"/>
    </row>
    <row r="111" spans="2:68" ht="15" customHeight="1" x14ac:dyDescent="0.2">
      <c r="B111" s="30">
        <v>7</v>
      </c>
      <c r="C111" s="25"/>
      <c r="D111" s="21"/>
      <c r="E111" s="21"/>
      <c r="F111" s="83"/>
      <c r="G111" s="88"/>
      <c r="H111" s="21"/>
      <c r="I111" s="21"/>
      <c r="J111" s="21"/>
      <c r="K111" s="88"/>
      <c r="L111" s="21"/>
      <c r="M111" s="21"/>
      <c r="N111" s="83"/>
      <c r="O111" s="88"/>
      <c r="P111" s="21"/>
      <c r="Q111" s="21"/>
      <c r="R111" s="21"/>
      <c r="S111" s="88"/>
      <c r="T111" s="21"/>
      <c r="U111" s="21"/>
      <c r="V111" s="83"/>
      <c r="W111" s="88"/>
      <c r="X111" s="21"/>
      <c r="Y111" s="21"/>
      <c r="Z111" s="21"/>
      <c r="AA111" s="88"/>
      <c r="AB111" s="21"/>
      <c r="AC111" s="21"/>
      <c r="AD111" s="83"/>
      <c r="AE111" s="88"/>
      <c r="AF111" s="21"/>
      <c r="AG111" s="21"/>
      <c r="AH111" s="26"/>
      <c r="AJ111" s="155"/>
      <c r="AK111" s="156"/>
      <c r="AL111" s="35"/>
      <c r="AM111" s="35"/>
      <c r="AN111" s="35"/>
      <c r="AO111" s="35"/>
      <c r="AP111" s="35"/>
      <c r="AQ111" s="35"/>
      <c r="AR111" s="35"/>
      <c r="AS111" s="35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  <c r="BF111" s="35"/>
      <c r="BG111" s="35"/>
      <c r="BH111" s="35"/>
      <c r="BI111" s="35"/>
      <c r="BJ111" s="35"/>
      <c r="BK111" s="35"/>
      <c r="BL111" s="35"/>
      <c r="BM111" s="35"/>
      <c r="BN111" s="35"/>
      <c r="BO111" s="35"/>
      <c r="BP111" s="35"/>
    </row>
    <row r="112" spans="2:68" ht="15" customHeight="1" x14ac:dyDescent="0.2">
      <c r="B112" s="77">
        <v>8</v>
      </c>
      <c r="C112" s="78"/>
      <c r="D112" s="79"/>
      <c r="E112" s="79"/>
      <c r="F112" s="82"/>
      <c r="G112" s="87"/>
      <c r="H112" s="79"/>
      <c r="I112" s="79"/>
      <c r="J112" s="79"/>
      <c r="K112" s="87"/>
      <c r="L112" s="79"/>
      <c r="M112" s="79"/>
      <c r="N112" s="82"/>
      <c r="O112" s="87"/>
      <c r="P112" s="79"/>
      <c r="Q112" s="79"/>
      <c r="R112" s="79"/>
      <c r="S112" s="87"/>
      <c r="T112" s="79"/>
      <c r="U112" s="79"/>
      <c r="V112" s="82"/>
      <c r="W112" s="87"/>
      <c r="X112" s="79"/>
      <c r="Y112" s="79"/>
      <c r="Z112" s="79"/>
      <c r="AA112" s="87"/>
      <c r="AB112" s="79"/>
      <c r="AC112" s="79"/>
      <c r="AD112" s="82"/>
      <c r="AE112" s="87"/>
      <c r="AF112" s="79"/>
      <c r="AG112" s="79"/>
      <c r="AH112" s="80"/>
      <c r="AJ112" s="155"/>
      <c r="AK112" s="156"/>
      <c r="AL112" s="35"/>
      <c r="AM112" s="35"/>
      <c r="AN112" s="35"/>
      <c r="AO112" s="35"/>
      <c r="AP112" s="35"/>
      <c r="AQ112" s="35"/>
      <c r="AR112" s="35"/>
      <c r="AS112" s="35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  <c r="BF112" s="35"/>
      <c r="BG112" s="35"/>
      <c r="BH112" s="35"/>
      <c r="BI112" s="35"/>
      <c r="BJ112" s="35"/>
      <c r="BK112" s="35"/>
      <c r="BL112" s="35"/>
      <c r="BM112" s="35"/>
      <c r="BN112" s="35"/>
      <c r="BO112" s="35"/>
      <c r="BP112" s="35"/>
    </row>
    <row r="113" spans="2:68" ht="15" customHeight="1" x14ac:dyDescent="0.2">
      <c r="B113" s="30">
        <v>9</v>
      </c>
      <c r="C113" s="25"/>
      <c r="D113" s="21"/>
      <c r="E113" s="21"/>
      <c r="F113" s="83"/>
      <c r="G113" s="88"/>
      <c r="H113" s="21"/>
      <c r="I113" s="21"/>
      <c r="J113" s="21"/>
      <c r="K113" s="88"/>
      <c r="L113" s="21"/>
      <c r="M113" s="21"/>
      <c r="N113" s="83"/>
      <c r="O113" s="88"/>
      <c r="P113" s="21"/>
      <c r="Q113" s="21"/>
      <c r="R113" s="21"/>
      <c r="S113" s="88"/>
      <c r="T113" s="21"/>
      <c r="U113" s="21"/>
      <c r="V113" s="83"/>
      <c r="W113" s="88"/>
      <c r="X113" s="21"/>
      <c r="Y113" s="21"/>
      <c r="Z113" s="21"/>
      <c r="AA113" s="88"/>
      <c r="AB113" s="21"/>
      <c r="AC113" s="21"/>
      <c r="AD113" s="83"/>
      <c r="AE113" s="88"/>
      <c r="AF113" s="21"/>
      <c r="AG113" s="21"/>
      <c r="AH113" s="26"/>
      <c r="AJ113" s="155"/>
      <c r="AK113" s="156"/>
      <c r="AL113" s="35"/>
      <c r="AM113" s="35"/>
      <c r="AN113" s="35"/>
      <c r="AO113" s="35"/>
      <c r="AP113" s="35"/>
      <c r="AQ113" s="35"/>
      <c r="AR113" s="35"/>
      <c r="AS113" s="35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  <c r="BF113" s="35"/>
      <c r="BG113" s="35"/>
      <c r="BH113" s="35"/>
      <c r="BI113" s="35"/>
      <c r="BJ113" s="35"/>
      <c r="BK113" s="35"/>
      <c r="BL113" s="35"/>
      <c r="BM113" s="35"/>
      <c r="BN113" s="35"/>
      <c r="BO113" s="35"/>
      <c r="BP113" s="35"/>
    </row>
    <row r="114" spans="2:68" ht="15" customHeight="1" x14ac:dyDescent="0.2">
      <c r="B114" s="77">
        <v>10</v>
      </c>
      <c r="C114" s="78"/>
      <c r="D114" s="79"/>
      <c r="E114" s="79"/>
      <c r="F114" s="82"/>
      <c r="G114" s="87"/>
      <c r="H114" s="79"/>
      <c r="I114" s="79"/>
      <c r="J114" s="79"/>
      <c r="K114" s="87"/>
      <c r="L114" s="79"/>
      <c r="M114" s="79"/>
      <c r="N114" s="82"/>
      <c r="O114" s="87"/>
      <c r="P114" s="79"/>
      <c r="Q114" s="79"/>
      <c r="R114" s="79"/>
      <c r="S114" s="87"/>
      <c r="T114" s="79"/>
      <c r="U114" s="79"/>
      <c r="V114" s="82"/>
      <c r="W114" s="87"/>
      <c r="X114" s="79"/>
      <c r="Y114" s="79"/>
      <c r="Z114" s="79"/>
      <c r="AA114" s="87"/>
      <c r="AB114" s="79"/>
      <c r="AC114" s="79"/>
      <c r="AD114" s="82"/>
      <c r="AE114" s="87"/>
      <c r="AF114" s="79"/>
      <c r="AG114" s="79"/>
      <c r="AH114" s="80"/>
      <c r="AJ114" s="155"/>
      <c r="AK114" s="156"/>
      <c r="AL114" s="35"/>
      <c r="AM114" s="35"/>
      <c r="AN114" s="35"/>
      <c r="AO114" s="35"/>
      <c r="AP114" s="35"/>
      <c r="AQ114" s="35"/>
      <c r="AR114" s="35"/>
      <c r="AS114" s="35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  <c r="BF114" s="35"/>
      <c r="BG114" s="35"/>
      <c r="BH114" s="35"/>
      <c r="BI114" s="35"/>
      <c r="BJ114" s="35"/>
      <c r="BK114" s="35"/>
      <c r="BL114" s="35"/>
      <c r="BM114" s="35"/>
      <c r="BN114" s="35"/>
      <c r="BO114" s="35"/>
      <c r="BP114" s="35"/>
    </row>
    <row r="115" spans="2:68" ht="15" customHeight="1" x14ac:dyDescent="0.2">
      <c r="B115" s="30">
        <v>11</v>
      </c>
      <c r="C115" s="25"/>
      <c r="D115" s="21"/>
      <c r="E115" s="21"/>
      <c r="F115" s="83"/>
      <c r="G115" s="88"/>
      <c r="H115" s="21"/>
      <c r="I115" s="21"/>
      <c r="J115" s="21"/>
      <c r="K115" s="88"/>
      <c r="L115" s="21"/>
      <c r="M115" s="21"/>
      <c r="N115" s="83"/>
      <c r="O115" s="88"/>
      <c r="P115" s="21"/>
      <c r="Q115" s="21"/>
      <c r="R115" s="21"/>
      <c r="S115" s="88"/>
      <c r="T115" s="21"/>
      <c r="U115" s="21"/>
      <c r="V115" s="83"/>
      <c r="W115" s="88"/>
      <c r="X115" s="21"/>
      <c r="Y115" s="21"/>
      <c r="Z115" s="21"/>
      <c r="AA115" s="88"/>
      <c r="AB115" s="21"/>
      <c r="AC115" s="21"/>
      <c r="AD115" s="83"/>
      <c r="AE115" s="88"/>
      <c r="AF115" s="21"/>
      <c r="AG115" s="21"/>
      <c r="AH115" s="26"/>
      <c r="AJ115" s="155"/>
      <c r="AK115" s="156"/>
      <c r="AL115" s="35"/>
      <c r="AM115" s="35"/>
      <c r="AN115" s="35"/>
      <c r="AO115" s="35"/>
      <c r="AP115" s="35"/>
      <c r="AQ115" s="35"/>
      <c r="AR115" s="35"/>
      <c r="AS115" s="35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  <c r="BF115" s="35"/>
      <c r="BG115" s="35"/>
      <c r="BH115" s="35"/>
      <c r="BI115" s="35"/>
      <c r="BJ115" s="35"/>
      <c r="BK115" s="35"/>
      <c r="BL115" s="35"/>
      <c r="BM115" s="35"/>
      <c r="BN115" s="35"/>
      <c r="BO115" s="35"/>
      <c r="BP115" s="35"/>
    </row>
    <row r="116" spans="2:68" ht="15" customHeight="1" x14ac:dyDescent="0.2">
      <c r="B116" s="77">
        <v>12</v>
      </c>
      <c r="C116" s="78"/>
      <c r="D116" s="79"/>
      <c r="E116" s="79"/>
      <c r="F116" s="82"/>
      <c r="G116" s="87"/>
      <c r="H116" s="79"/>
      <c r="I116" s="79"/>
      <c r="J116" s="79"/>
      <c r="K116" s="87"/>
      <c r="L116" s="79"/>
      <c r="M116" s="79"/>
      <c r="N116" s="82"/>
      <c r="O116" s="87"/>
      <c r="P116" s="79"/>
      <c r="Q116" s="79"/>
      <c r="R116" s="79"/>
      <c r="S116" s="87"/>
      <c r="T116" s="79"/>
      <c r="U116" s="79"/>
      <c r="V116" s="82"/>
      <c r="W116" s="87"/>
      <c r="X116" s="79"/>
      <c r="Y116" s="79"/>
      <c r="Z116" s="79"/>
      <c r="AA116" s="87"/>
      <c r="AB116" s="79"/>
      <c r="AC116" s="79"/>
      <c r="AD116" s="82"/>
      <c r="AE116" s="87"/>
      <c r="AF116" s="79"/>
      <c r="AG116" s="79"/>
      <c r="AH116" s="80"/>
      <c r="AJ116" s="155"/>
      <c r="AK116" s="156"/>
      <c r="AL116" s="35"/>
      <c r="AM116" s="35"/>
      <c r="AN116" s="35"/>
      <c r="AO116" s="35"/>
      <c r="AP116" s="35"/>
      <c r="AQ116" s="35"/>
      <c r="AR116" s="35"/>
      <c r="AS116" s="35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</row>
    <row r="117" spans="2:68" ht="15" customHeight="1" x14ac:dyDescent="0.2">
      <c r="AJ117" s="35"/>
      <c r="AK117" s="35"/>
      <c r="AL117" s="35"/>
      <c r="AM117" s="35"/>
      <c r="AN117" s="35"/>
      <c r="AO117" s="35"/>
      <c r="AP117" s="35"/>
      <c r="AQ117" s="35"/>
      <c r="AR117" s="35"/>
      <c r="AS117" s="35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  <c r="BF117" s="35"/>
      <c r="BG117" s="35"/>
      <c r="BH117" s="35"/>
      <c r="BI117" s="35"/>
      <c r="BJ117" s="35"/>
      <c r="BK117" s="35"/>
      <c r="BL117" s="35"/>
      <c r="BM117" s="35"/>
      <c r="BN117" s="35"/>
      <c r="BO117" s="35"/>
      <c r="BP117" s="35"/>
    </row>
  </sheetData>
  <mergeCells count="92">
    <mergeCell ref="BA4:BD4"/>
    <mergeCell ref="AK32:AN32"/>
    <mergeCell ref="AO32:AR32"/>
    <mergeCell ref="BE4:BH4"/>
    <mergeCell ref="AK3:BP3"/>
    <mergeCell ref="BI4:BL4"/>
    <mergeCell ref="BM4:BP4"/>
    <mergeCell ref="AK4:AN4"/>
    <mergeCell ref="AO4:AR4"/>
    <mergeCell ref="AS4:AV4"/>
    <mergeCell ref="AW4:AZ4"/>
    <mergeCell ref="C3:AH3"/>
    <mergeCell ref="C4:F4"/>
    <mergeCell ref="G4:J4"/>
    <mergeCell ref="K4:N4"/>
    <mergeCell ref="O4:R4"/>
    <mergeCell ref="S4:V4"/>
    <mergeCell ref="W4:Z4"/>
    <mergeCell ref="AA4:AD4"/>
    <mergeCell ref="AE4:AH4"/>
    <mergeCell ref="C31:AH31"/>
    <mergeCell ref="AK31:BP31"/>
    <mergeCell ref="C32:F32"/>
    <mergeCell ref="G32:J32"/>
    <mergeCell ref="K32:N32"/>
    <mergeCell ref="O32:R32"/>
    <mergeCell ref="S32:V32"/>
    <mergeCell ref="W32:Z32"/>
    <mergeCell ref="AS32:AV32"/>
    <mergeCell ref="AW32:AZ32"/>
    <mergeCell ref="BA32:BD32"/>
    <mergeCell ref="BE32:BH32"/>
    <mergeCell ref="AA32:AD32"/>
    <mergeCell ref="AE32:AH32"/>
    <mergeCell ref="BI32:BL32"/>
    <mergeCell ref="BM32:BP32"/>
    <mergeCell ref="C59:AH59"/>
    <mergeCell ref="AK59:BP59"/>
    <mergeCell ref="C60:F60"/>
    <mergeCell ref="G60:J60"/>
    <mergeCell ref="K60:N60"/>
    <mergeCell ref="O60:R60"/>
    <mergeCell ref="S60:V60"/>
    <mergeCell ref="W60:Z60"/>
    <mergeCell ref="BI60:BL60"/>
    <mergeCell ref="BM60:BP60"/>
    <mergeCell ref="BA60:BD60"/>
    <mergeCell ref="BE60:BH60"/>
    <mergeCell ref="AK87:BP87"/>
    <mergeCell ref="AA60:AD60"/>
    <mergeCell ref="AE60:AH60"/>
    <mergeCell ref="AK60:AN60"/>
    <mergeCell ref="AO60:AR60"/>
    <mergeCell ref="AS60:AV60"/>
    <mergeCell ref="AW60:AZ60"/>
    <mergeCell ref="G88:J88"/>
    <mergeCell ref="K88:N88"/>
    <mergeCell ref="O88:R88"/>
    <mergeCell ref="S88:V88"/>
    <mergeCell ref="C87:AH87"/>
    <mergeCell ref="BM104:BP104"/>
    <mergeCell ref="BM88:BP88"/>
    <mergeCell ref="C103:AH103"/>
    <mergeCell ref="AK103:BP103"/>
    <mergeCell ref="AA88:AD88"/>
    <mergeCell ref="AE88:AH88"/>
    <mergeCell ref="AK88:AN88"/>
    <mergeCell ref="AO88:AR88"/>
    <mergeCell ref="AS88:AV88"/>
    <mergeCell ref="AW88:AZ88"/>
    <mergeCell ref="K104:N104"/>
    <mergeCell ref="O104:R104"/>
    <mergeCell ref="S104:V104"/>
    <mergeCell ref="W104:Z104"/>
    <mergeCell ref="BA88:BD88"/>
    <mergeCell ref="C88:F88"/>
    <mergeCell ref="B1:BP1"/>
    <mergeCell ref="B2:BP2"/>
    <mergeCell ref="AA104:AD104"/>
    <mergeCell ref="AE104:AH104"/>
    <mergeCell ref="AK104:AN104"/>
    <mergeCell ref="AO104:AR104"/>
    <mergeCell ref="AS104:AV104"/>
    <mergeCell ref="AW104:AZ104"/>
    <mergeCell ref="C104:F104"/>
    <mergeCell ref="G104:J104"/>
    <mergeCell ref="BI88:BL88"/>
    <mergeCell ref="BA104:BD104"/>
    <mergeCell ref="BE104:BH104"/>
    <mergeCell ref="BI104:BL104"/>
    <mergeCell ref="BE88:BH88"/>
    <mergeCell ref="W88:Z88"/>
  </mergeCells>
  <pageMargins left="0.7" right="0.7" top="0.75" bottom="0.75" header="0.3" footer="0.3"/>
  <pageSetup orientation="portrait" horizontalDpi="4294967292" verticalDpi="429496729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'/Users/marcietodd/Library/Containers/com.microsoft.Excel/Data/Documents/C:\Users\kvillars\Desktop\[CropPlan2018_012218 (1).xlsx]1.CropDatabase'!#REF!</xm:f>
          </x14:formula1>
          <xm:sqref>BR58:BR60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75"/>
  <sheetViews>
    <sheetView topLeftCell="A10" workbookViewId="0">
      <selection activeCell="F5" sqref="F5:F67"/>
    </sheetView>
  </sheetViews>
  <sheetFormatPr baseColWidth="10" defaultColWidth="8.83203125" defaultRowHeight="15" x14ac:dyDescent="0.2"/>
  <cols>
    <col min="1" max="1" width="18.5" customWidth="1"/>
    <col min="2" max="2" width="25.5" customWidth="1"/>
    <col min="3" max="3" width="12.5" bestFit="1" customWidth="1"/>
    <col min="6" max="6" width="64.33203125" style="147" customWidth="1"/>
    <col min="7" max="7" width="10.1640625" customWidth="1"/>
    <col min="8" max="8" width="8.83203125" style="49"/>
    <col min="9" max="9" width="13.83203125" style="49" bestFit="1" customWidth="1"/>
  </cols>
  <sheetData>
    <row r="1" spans="1:10" ht="32" x14ac:dyDescent="0.2">
      <c r="A1" s="103" t="s">
        <v>64</v>
      </c>
      <c r="B1" s="103" t="s">
        <v>2</v>
      </c>
      <c r="C1" s="103" t="s">
        <v>6</v>
      </c>
      <c r="D1" s="103" t="s">
        <v>45</v>
      </c>
      <c r="E1" s="103" t="s">
        <v>82</v>
      </c>
      <c r="F1" s="146" t="s">
        <v>83</v>
      </c>
      <c r="G1" s="103" t="s">
        <v>85</v>
      </c>
      <c r="H1" s="104" t="s">
        <v>86</v>
      </c>
      <c r="I1" s="104" t="s">
        <v>87</v>
      </c>
      <c r="J1" s="103" t="s">
        <v>84</v>
      </c>
    </row>
    <row r="2" spans="1:10" x14ac:dyDescent="0.2">
      <c r="A2" s="154"/>
      <c r="B2" s="154"/>
      <c r="C2" s="154"/>
      <c r="D2" s="154"/>
      <c r="E2" s="101">
        <f>SUMIF('2.Sucessions'!$N$6:$N$396,D2,'2.Sucessions'!$C$6:$C$396)</f>
        <v>0</v>
      </c>
      <c r="F2" s="145"/>
      <c r="G2" s="21"/>
      <c r="H2" s="102"/>
      <c r="I2" s="102">
        <f t="shared" ref="I2:I33" si="0">G2*H2</f>
        <v>0</v>
      </c>
      <c r="J2" s="101">
        <f>SUMIF('2.Sucessions'!$N$6:$N$396,'4.SeedOrder'!D2,'2.Sucessions'!$R$6:$R$396)</f>
        <v>0</v>
      </c>
    </row>
    <row r="3" spans="1:10" x14ac:dyDescent="0.2">
      <c r="A3" s="154"/>
      <c r="B3" s="154"/>
      <c r="C3" s="154"/>
      <c r="D3" s="154"/>
      <c r="E3" s="101">
        <f>SUMIF('2.Sucessions'!$N$6:$N$396,'4.SeedOrder'!D3,'2.Sucessions'!$C$6:$C$396)</f>
        <v>0</v>
      </c>
      <c r="F3" s="145"/>
      <c r="G3" s="21"/>
      <c r="H3" s="102"/>
      <c r="I3" s="102">
        <f t="shared" si="0"/>
        <v>0</v>
      </c>
      <c r="J3" s="101">
        <f>SUMIF('2.Sucessions'!$N$6:$N$396,'4.SeedOrder'!D7,'2.Sucessions'!$R$6:$R$396)</f>
        <v>0</v>
      </c>
    </row>
    <row r="4" spans="1:10" x14ac:dyDescent="0.2">
      <c r="A4" s="154"/>
      <c r="B4" s="154"/>
      <c r="C4" s="154"/>
      <c r="D4" s="154"/>
      <c r="E4" s="101">
        <f>SUMIF('2.Sucessions'!$N$6:$N$396,'4.SeedOrder'!D4,'2.Sucessions'!$C$6:$C$396)</f>
        <v>0</v>
      </c>
      <c r="F4" s="145"/>
      <c r="G4" s="21"/>
      <c r="H4" s="102"/>
      <c r="I4" s="102">
        <f t="shared" si="0"/>
        <v>0</v>
      </c>
      <c r="J4" s="101">
        <f>SUMIF('2.Sucessions'!$N$6:$N$396,'4.SeedOrder'!D46,'2.Sucessions'!$R$6:$R$396)</f>
        <v>0</v>
      </c>
    </row>
    <row r="5" spans="1:10" x14ac:dyDescent="0.2">
      <c r="A5" s="154"/>
      <c r="B5" s="154"/>
      <c r="C5" s="154"/>
      <c r="D5" s="154"/>
      <c r="E5" s="101">
        <f>SUMIF('2.Sucessions'!$N$6:$N$396,'4.SeedOrder'!D5,'2.Sucessions'!$C$6:$C$396)</f>
        <v>0</v>
      </c>
      <c r="F5" s="157"/>
      <c r="G5" s="21"/>
      <c r="H5" s="102"/>
      <c r="I5" s="102">
        <f t="shared" si="0"/>
        <v>0</v>
      </c>
      <c r="J5" s="101">
        <f>SUMIF('2.Sucessions'!$N$6:$N$396,'4.SeedOrder'!D48,'2.Sucessions'!$R$6:$R$396)</f>
        <v>0</v>
      </c>
    </row>
    <row r="6" spans="1:10" x14ac:dyDescent="0.2">
      <c r="A6" s="154"/>
      <c r="B6" s="154"/>
      <c r="C6" s="154"/>
      <c r="D6" s="154"/>
      <c r="E6" s="101">
        <f>SUMIF('2.Sucessions'!$N$6:$N$396,'4.SeedOrder'!D6,'2.Sucessions'!$C$6:$C$396)</f>
        <v>0</v>
      </c>
      <c r="F6" s="157"/>
      <c r="G6" s="21"/>
      <c r="H6" s="102"/>
      <c r="I6" s="102">
        <f t="shared" si="0"/>
        <v>0</v>
      </c>
      <c r="J6" s="101">
        <f>SUMIF('2.Sucessions'!$N$6:$N$396,'4.SeedOrder'!D47,'2.Sucessions'!$R$6:$R$396)</f>
        <v>0</v>
      </c>
    </row>
    <row r="7" spans="1:10" x14ac:dyDescent="0.2">
      <c r="A7" s="154"/>
      <c r="B7" s="154"/>
      <c r="C7" s="154"/>
      <c r="D7" s="154"/>
      <c r="E7" s="101">
        <f>SUMIF('2.Sucessions'!$N$6:$N$396,'4.SeedOrder'!D7,'2.Sucessions'!$C$6:$C$396)</f>
        <v>0</v>
      </c>
      <c r="F7" s="157"/>
      <c r="G7" s="21"/>
      <c r="H7" s="102"/>
      <c r="I7" s="102">
        <f t="shared" si="0"/>
        <v>0</v>
      </c>
      <c r="J7" s="101">
        <f>SUMIF('2.Sucessions'!$N$6:$N$396,'4.SeedOrder'!D3,'2.Sucessions'!$R$6:$R$396)</f>
        <v>0</v>
      </c>
    </row>
    <row r="8" spans="1:10" x14ac:dyDescent="0.2">
      <c r="A8" s="154"/>
      <c r="B8" s="154"/>
      <c r="C8" s="154"/>
      <c r="D8" s="154"/>
      <c r="E8" s="101">
        <f>SUMIF('2.Sucessions'!$N$6:$N$396,'4.SeedOrder'!D8,'2.Sucessions'!$C$6:$C$396)</f>
        <v>0</v>
      </c>
      <c r="F8" s="157"/>
      <c r="G8" s="21"/>
      <c r="H8" s="102"/>
      <c r="I8" s="102">
        <f t="shared" si="0"/>
        <v>0</v>
      </c>
      <c r="J8" s="101">
        <f>SUMIF('2.Sucessions'!$N$6:$N$396,'4.SeedOrder'!D4,'2.Sucessions'!$R$6:$R$396)</f>
        <v>0</v>
      </c>
    </row>
    <row r="9" spans="1:10" x14ac:dyDescent="0.2">
      <c r="A9" s="154"/>
      <c r="B9" s="154"/>
      <c r="C9" s="154"/>
      <c r="D9" s="154"/>
      <c r="E9" s="101">
        <f>SUMIF('2.Sucessions'!$N$6:$N$396,'4.SeedOrder'!D9,'2.Sucessions'!$C$6:$C$396)</f>
        <v>0</v>
      </c>
      <c r="F9" s="157"/>
      <c r="G9" s="21"/>
      <c r="H9" s="102"/>
      <c r="I9" s="102">
        <f t="shared" si="0"/>
        <v>0</v>
      </c>
      <c r="J9" s="101">
        <f>SUMIF('2.Sucessions'!$N$6:$N$396,'4.SeedOrder'!D5,'2.Sucessions'!$R$6:$R$396)</f>
        <v>0</v>
      </c>
    </row>
    <row r="10" spans="1:10" x14ac:dyDescent="0.2">
      <c r="A10" s="154"/>
      <c r="B10" s="154"/>
      <c r="C10" s="154"/>
      <c r="D10" s="154"/>
      <c r="E10" s="101">
        <f>SUMIF('2.Sucessions'!$N$6:$N$396,'4.SeedOrder'!D10,'2.Sucessions'!$C$6:$C$396)</f>
        <v>0</v>
      </c>
      <c r="F10" s="157"/>
      <c r="G10" s="21"/>
      <c r="H10" s="102"/>
      <c r="I10" s="102">
        <f t="shared" si="0"/>
        <v>0</v>
      </c>
      <c r="J10" s="101">
        <f>SUMIF('2.Sucessions'!$N$6:$N$396,'4.SeedOrder'!D6,'2.Sucessions'!$R$6:$R$396)</f>
        <v>0</v>
      </c>
    </row>
    <row r="11" spans="1:10" x14ac:dyDescent="0.2">
      <c r="A11" s="154"/>
      <c r="B11" s="154"/>
      <c r="C11" s="154"/>
      <c r="D11" s="154"/>
      <c r="E11" s="101">
        <f>SUMIF('2.Sucessions'!$N$6:$N$396,'4.SeedOrder'!D11,'2.Sucessions'!$C$6:$C$396)</f>
        <v>0</v>
      </c>
      <c r="F11" s="157"/>
      <c r="G11" s="21"/>
      <c r="H11" s="102"/>
      <c r="I11" s="102">
        <f t="shared" si="0"/>
        <v>0</v>
      </c>
      <c r="J11" s="101">
        <f>SUMIF('2.Sucessions'!$N$6:$N$396,'4.SeedOrder'!D56,'2.Sucessions'!$R$6:$R$396)</f>
        <v>0</v>
      </c>
    </row>
    <row r="12" spans="1:10" x14ac:dyDescent="0.2">
      <c r="A12" s="154"/>
      <c r="B12" s="154"/>
      <c r="C12" s="154"/>
      <c r="D12" s="154"/>
      <c r="E12" s="101">
        <f>SUMIF('2.Sucessions'!$N$6:$N$396,'4.SeedOrder'!D12,'2.Sucessions'!$C$6:$C$396)</f>
        <v>0</v>
      </c>
      <c r="F12" s="181"/>
      <c r="G12" s="21"/>
      <c r="H12" s="102"/>
      <c r="I12" s="102">
        <f t="shared" si="0"/>
        <v>0</v>
      </c>
      <c r="J12" s="101">
        <f>SUMIF('2.Sucessions'!$N$6:$N$396,'4.SeedOrder'!D12,'2.Sucessions'!$R$6:$R$396)</f>
        <v>0</v>
      </c>
    </row>
    <row r="13" spans="1:10" ht="19" x14ac:dyDescent="0.2">
      <c r="A13" s="154"/>
      <c r="B13" s="154"/>
      <c r="C13" s="154"/>
      <c r="D13" s="154"/>
      <c r="E13" s="101">
        <f>SUMIF('2.Sucessions'!$N$6:$N$396,'4.SeedOrder'!D13,'2.Sucessions'!$C$6:$C$396)</f>
        <v>0</v>
      </c>
      <c r="F13" s="182"/>
      <c r="G13" s="21"/>
      <c r="H13" s="102"/>
      <c r="I13" s="102">
        <f t="shared" si="0"/>
        <v>0</v>
      </c>
      <c r="J13" s="101">
        <f>SUMIF('2.Sucessions'!$N$6:$N$396,'4.SeedOrder'!D15,'2.Sucessions'!$R$6:$R$396)</f>
        <v>0</v>
      </c>
    </row>
    <row r="14" spans="1:10" x14ac:dyDescent="0.2">
      <c r="A14" s="154"/>
      <c r="B14" s="154"/>
      <c r="C14" s="154"/>
      <c r="D14" s="154"/>
      <c r="E14" s="101">
        <f>SUMIF('2.Sucessions'!$N$6:$N$396,'4.SeedOrder'!D14,'2.Sucessions'!$C$6:$C$396)</f>
        <v>0</v>
      </c>
      <c r="F14" s="157"/>
      <c r="G14" s="21"/>
      <c r="H14" s="102"/>
      <c r="I14" s="102">
        <f t="shared" si="0"/>
        <v>0</v>
      </c>
      <c r="J14" s="101">
        <f>SUMIF('2.Sucessions'!$N$6:$N$396,'4.SeedOrder'!D16,'2.Sucessions'!$R$6:$R$396)</f>
        <v>0</v>
      </c>
    </row>
    <row r="15" spans="1:10" x14ac:dyDescent="0.2">
      <c r="A15" s="154"/>
      <c r="B15" s="154"/>
      <c r="C15" s="154"/>
      <c r="D15" s="154"/>
      <c r="E15" s="101">
        <f>SUMIF('2.Sucessions'!$N$6:$N$396,'4.SeedOrder'!D15,'2.Sucessions'!$C$6:$C$396)</f>
        <v>0</v>
      </c>
      <c r="F15" s="157"/>
      <c r="G15" s="21"/>
      <c r="H15" s="102"/>
      <c r="I15" s="102">
        <f t="shared" si="0"/>
        <v>0</v>
      </c>
      <c r="J15" s="101">
        <f>SUMIF('2.Sucessions'!$N$6:$N$396,'4.SeedOrder'!D13,'2.Sucessions'!$R$6:$R$396)</f>
        <v>0</v>
      </c>
    </row>
    <row r="16" spans="1:10" x14ac:dyDescent="0.2">
      <c r="A16" s="154"/>
      <c r="B16" s="154"/>
      <c r="C16" s="154"/>
      <c r="D16" s="154"/>
      <c r="E16" s="101">
        <f>SUMIF('2.Sucessions'!$N$6:$N$396,'4.SeedOrder'!D16,'2.Sucessions'!$C$6:$C$396)</f>
        <v>0</v>
      </c>
      <c r="F16" s="157"/>
      <c r="G16" s="21"/>
      <c r="H16" s="102"/>
      <c r="I16" s="102">
        <f t="shared" si="0"/>
        <v>0</v>
      </c>
      <c r="J16" s="101">
        <f>SUMIF('2.Sucessions'!$N$6:$N$396,'4.SeedOrder'!D14,'2.Sucessions'!$R$6:$R$396)</f>
        <v>0</v>
      </c>
    </row>
    <row r="17" spans="1:10" x14ac:dyDescent="0.2">
      <c r="A17" s="154"/>
      <c r="B17" s="154"/>
      <c r="C17" s="154"/>
      <c r="D17" s="154"/>
      <c r="E17" s="101">
        <f>SUMIF('2.Sucessions'!$N$6:$N$396,'4.SeedOrder'!D17,'2.Sucessions'!$C$6:$C$396)</f>
        <v>0</v>
      </c>
      <c r="F17" s="157"/>
      <c r="G17" s="21"/>
      <c r="H17" s="102"/>
      <c r="I17" s="102">
        <f t="shared" si="0"/>
        <v>0</v>
      </c>
      <c r="J17" s="101">
        <f>SUMIF('2.Sucessions'!$N$6:$N$396,'4.SeedOrder'!D11,'2.Sucessions'!$R$6:$R$396)</f>
        <v>0</v>
      </c>
    </row>
    <row r="18" spans="1:10" x14ac:dyDescent="0.2">
      <c r="A18" s="154"/>
      <c r="B18" s="154"/>
      <c r="C18" s="154"/>
      <c r="D18" s="154"/>
      <c r="E18" s="101">
        <f>SUMIF('2.Sucessions'!$N$6:$N$396,'4.SeedOrder'!D18,'2.Sucessions'!$C$6:$C$396)</f>
        <v>0</v>
      </c>
      <c r="F18" s="157"/>
      <c r="G18" s="21"/>
      <c r="H18" s="102"/>
      <c r="I18" s="102">
        <f t="shared" si="0"/>
        <v>0</v>
      </c>
      <c r="J18" s="101">
        <f>SUMIF('2.Sucessions'!$N$6:$N$396,'4.SeedOrder'!D10,'2.Sucessions'!$R$6:$R$396)</f>
        <v>0</v>
      </c>
    </row>
    <row r="19" spans="1:10" x14ac:dyDescent="0.2">
      <c r="A19" s="154"/>
      <c r="B19" s="158"/>
      <c r="C19" s="154"/>
      <c r="D19" s="154"/>
      <c r="E19" s="101">
        <f>SUMIF('2.Sucessions'!$N$6:$N$396,'4.SeedOrder'!D19,'2.Sucessions'!$C$6:$C$396)</f>
        <v>0</v>
      </c>
      <c r="F19" s="157"/>
      <c r="G19" s="21"/>
      <c r="H19" s="102"/>
      <c r="I19" s="102">
        <f t="shared" si="0"/>
        <v>0</v>
      </c>
      <c r="J19" s="101">
        <f>SUMIF('2.Sucessions'!$N$6:$N$396,'4.SeedOrder'!D9,'2.Sucessions'!$R$6:$R$396)</f>
        <v>0</v>
      </c>
    </row>
    <row r="20" spans="1:10" x14ac:dyDescent="0.2">
      <c r="A20" s="154"/>
      <c r="B20" s="154"/>
      <c r="C20" s="154"/>
      <c r="D20" s="154"/>
      <c r="E20" s="101">
        <f>SUMIF('2.Sucessions'!$N$6:$N$396,'4.SeedOrder'!D20,'2.Sucessions'!$C$6:$C$396)</f>
        <v>0</v>
      </c>
      <c r="F20" s="157"/>
      <c r="G20" s="21"/>
      <c r="H20" s="102"/>
      <c r="I20" s="102">
        <f t="shared" si="0"/>
        <v>0</v>
      </c>
      <c r="J20" s="101">
        <f>SUMIF('2.Sucessions'!$N$6:$N$396,'4.SeedOrder'!D8,'2.Sucessions'!$R$6:$R$396)</f>
        <v>0</v>
      </c>
    </row>
    <row r="21" spans="1:10" x14ac:dyDescent="0.2">
      <c r="A21" s="154"/>
      <c r="B21" s="154"/>
      <c r="C21" s="154"/>
      <c r="D21" s="154"/>
      <c r="E21" s="101">
        <f>SUMIF('2.Sucessions'!$N$6:$N$396,'4.SeedOrder'!D21,'2.Sucessions'!$C$6:$C$396)</f>
        <v>0</v>
      </c>
      <c r="F21" s="157"/>
      <c r="G21" s="21"/>
      <c r="H21" s="102"/>
      <c r="I21" s="102">
        <f t="shared" si="0"/>
        <v>0</v>
      </c>
      <c r="J21" s="101">
        <f>SUMIF('2.Sucessions'!$N$6:$N$396,'4.SeedOrder'!D17,'2.Sucessions'!$R$6:$R$396)</f>
        <v>0</v>
      </c>
    </row>
    <row r="22" spans="1:10" x14ac:dyDescent="0.2">
      <c r="A22" s="154"/>
      <c r="B22" s="154"/>
      <c r="C22" s="154"/>
      <c r="D22" s="154"/>
      <c r="E22" s="101">
        <f>SUMIF('2.Sucessions'!$N$6:$N$396,'4.SeedOrder'!D22,'2.Sucessions'!$C$6:$C$396)</f>
        <v>0</v>
      </c>
      <c r="F22" s="157"/>
      <c r="G22" s="21"/>
      <c r="H22" s="102"/>
      <c r="I22" s="102">
        <f t="shared" si="0"/>
        <v>0</v>
      </c>
      <c r="J22" s="101">
        <f>SUMIF('2.Sucessions'!$N$6:$N$396,'4.SeedOrder'!D18,'2.Sucessions'!$R$6:$R$396)</f>
        <v>0</v>
      </c>
    </row>
    <row r="23" spans="1:10" x14ac:dyDescent="0.2">
      <c r="A23" s="154"/>
      <c r="B23" s="154"/>
      <c r="C23" s="154"/>
      <c r="D23" s="154"/>
      <c r="E23" s="101">
        <f>SUMIF('2.Sucessions'!$N$6:$N$396,'4.SeedOrder'!D23,'2.Sucessions'!$C$6:$C$396)</f>
        <v>0</v>
      </c>
      <c r="F23" s="157"/>
      <c r="G23" s="21"/>
      <c r="H23" s="102"/>
      <c r="I23" s="102">
        <f t="shared" si="0"/>
        <v>0</v>
      </c>
      <c r="J23" s="101">
        <f>SUMIF('2.Sucessions'!$N$6:$N$396,'4.SeedOrder'!D19,'2.Sucessions'!$R$6:$R$396)</f>
        <v>0</v>
      </c>
    </row>
    <row r="24" spans="1:10" x14ac:dyDescent="0.2">
      <c r="A24" s="154"/>
      <c r="B24" s="154"/>
      <c r="C24" s="154"/>
      <c r="D24" s="154"/>
      <c r="E24" s="101">
        <f>SUMIF('2.Sucessions'!$N$6:$N$396,'4.SeedOrder'!D24,'2.Sucessions'!$C$6:$C$396)</f>
        <v>0</v>
      </c>
      <c r="F24" s="157"/>
      <c r="G24" s="21"/>
      <c r="H24" s="102"/>
      <c r="I24" s="102">
        <f t="shared" si="0"/>
        <v>0</v>
      </c>
      <c r="J24" s="101">
        <f>SUMIF('2.Sucessions'!$N$6:$N$396,'4.SeedOrder'!D20,'2.Sucessions'!$R$6:$R$396)</f>
        <v>0</v>
      </c>
    </row>
    <row r="25" spans="1:10" x14ac:dyDescent="0.2">
      <c r="A25" s="154"/>
      <c r="B25" s="154"/>
      <c r="C25" s="154"/>
      <c r="D25" s="154"/>
      <c r="E25" s="101">
        <f>SUMIF('2.Sucessions'!$N$6:$N$396,'4.SeedOrder'!D25,'2.Sucessions'!$C$6:$C$396)</f>
        <v>0</v>
      </c>
      <c r="F25" s="157"/>
      <c r="G25" s="21"/>
      <c r="H25" s="102"/>
      <c r="I25" s="102">
        <f t="shared" si="0"/>
        <v>0</v>
      </c>
      <c r="J25" s="101">
        <f>SUMIF('2.Sucessions'!$N$6:$N$396,'4.SeedOrder'!D21,'2.Sucessions'!$R$6:$R$396)</f>
        <v>0</v>
      </c>
    </row>
    <row r="26" spans="1:10" x14ac:dyDescent="0.2">
      <c r="A26" s="154"/>
      <c r="B26" s="154"/>
      <c r="C26" s="154"/>
      <c r="D26" s="154"/>
      <c r="E26" s="101">
        <f>SUMIF('2.Sucessions'!$N$6:$N$396,'4.SeedOrder'!D26,'2.Sucessions'!$C$6:$C$396)</f>
        <v>0</v>
      </c>
      <c r="F26" s="157"/>
      <c r="G26" s="21"/>
      <c r="H26" s="102"/>
      <c r="I26" s="102">
        <f t="shared" si="0"/>
        <v>0</v>
      </c>
      <c r="J26" s="101">
        <f>SUMIF('2.Sucessions'!$N$6:$N$396,'4.SeedOrder'!D22,'2.Sucessions'!$R$6:$R$396)</f>
        <v>0</v>
      </c>
    </row>
    <row r="27" spans="1:10" x14ac:dyDescent="0.2">
      <c r="A27" s="154"/>
      <c r="B27" s="154"/>
      <c r="C27" s="154"/>
      <c r="D27" s="154"/>
      <c r="E27" s="101">
        <f>SUMIF('2.Sucessions'!$N$6:$N$396,'4.SeedOrder'!D27,'2.Sucessions'!$C$6:$C$396)</f>
        <v>0</v>
      </c>
      <c r="F27" s="157"/>
      <c r="G27" s="21"/>
      <c r="H27" s="102"/>
      <c r="I27" s="102">
        <f t="shared" si="0"/>
        <v>0</v>
      </c>
      <c r="J27" s="101">
        <f>SUMIF('2.Sucessions'!$N$6:$N$396,'4.SeedOrder'!D23,'2.Sucessions'!$R$6:$R$396)</f>
        <v>0</v>
      </c>
    </row>
    <row r="28" spans="1:10" x14ac:dyDescent="0.2">
      <c r="A28" s="154"/>
      <c r="B28" s="154"/>
      <c r="C28" s="154"/>
      <c r="D28" s="154"/>
      <c r="E28" s="101">
        <f>SUMIF('2.Sucessions'!$N$6:$N$396,'4.SeedOrder'!D28,'2.Sucessions'!$C$6:$C$396)</f>
        <v>0</v>
      </c>
      <c r="F28" s="157"/>
      <c r="G28" s="21"/>
      <c r="H28" s="102"/>
      <c r="I28" s="102">
        <f t="shared" si="0"/>
        <v>0</v>
      </c>
      <c r="J28" s="101">
        <f>SUMIF('2.Sucessions'!$N$6:$N$396,'4.SeedOrder'!D25,'2.Sucessions'!$R$6:$R$396)</f>
        <v>0</v>
      </c>
    </row>
    <row r="29" spans="1:10" x14ac:dyDescent="0.2">
      <c r="A29" s="154"/>
      <c r="B29" s="154"/>
      <c r="C29" s="154"/>
      <c r="D29" s="154"/>
      <c r="E29" s="101">
        <f>SUMIF('2.Sucessions'!$N$6:$N$396,'4.SeedOrder'!D29,'2.Sucessions'!$C$6:$C$396)</f>
        <v>0</v>
      </c>
      <c r="F29" s="157"/>
      <c r="G29" s="21"/>
      <c r="H29" s="102"/>
      <c r="I29" s="102">
        <f t="shared" si="0"/>
        <v>0</v>
      </c>
      <c r="J29" s="101">
        <f>SUMIF('2.Sucessions'!$N$6:$N$396,'4.SeedOrder'!D24,'2.Sucessions'!$R$6:$R$396)</f>
        <v>0</v>
      </c>
    </row>
    <row r="30" spans="1:10" x14ac:dyDescent="0.2">
      <c r="A30" s="154"/>
      <c r="B30" s="154"/>
      <c r="C30" s="154"/>
      <c r="D30" s="154"/>
      <c r="E30" s="101">
        <f>SUMIF('2.Sucessions'!$N$6:$N$396,'4.SeedOrder'!D30,'2.Sucessions'!$C$6:$C$396)</f>
        <v>0</v>
      </c>
      <c r="F30" s="157"/>
      <c r="G30" s="21"/>
      <c r="H30" s="102"/>
      <c r="I30" s="102">
        <f t="shared" si="0"/>
        <v>0</v>
      </c>
      <c r="J30" s="101">
        <f>SUMIF('2.Sucessions'!$N$6:$N$396,'4.SeedOrder'!D26,'2.Sucessions'!$R$6:$R$396)</f>
        <v>0</v>
      </c>
    </row>
    <row r="31" spans="1:10" x14ac:dyDescent="0.2">
      <c r="A31" s="154"/>
      <c r="B31" s="154"/>
      <c r="C31" s="154"/>
      <c r="D31" s="154"/>
      <c r="E31" s="101">
        <f>SUMIF('2.Sucessions'!$N$6:$N$396,'4.SeedOrder'!D31,'2.Sucessions'!$C$6:$C$396)</f>
        <v>0</v>
      </c>
      <c r="F31" s="157"/>
      <c r="G31" s="21"/>
      <c r="H31" s="102"/>
      <c r="I31" s="102">
        <f t="shared" si="0"/>
        <v>0</v>
      </c>
      <c r="J31" s="101">
        <f>SUMIF('2.Sucessions'!$N$6:$N$396,'4.SeedOrder'!D27,'2.Sucessions'!$R$6:$R$396)</f>
        <v>0</v>
      </c>
    </row>
    <row r="32" spans="1:10" x14ac:dyDescent="0.2">
      <c r="A32" s="154"/>
      <c r="B32" s="154"/>
      <c r="C32" s="154"/>
      <c r="D32" s="154"/>
      <c r="E32" s="101">
        <f>SUMIF('2.Sucessions'!$N$6:$N$396,'4.SeedOrder'!D32,'2.Sucessions'!$C$6:$C$396)</f>
        <v>0</v>
      </c>
      <c r="F32" s="157"/>
      <c r="G32" s="21"/>
      <c r="H32" s="102"/>
      <c r="I32" s="102">
        <f t="shared" si="0"/>
        <v>0</v>
      </c>
      <c r="J32" s="101">
        <f>SUMIF('2.Sucessions'!$N$6:$N$396,'4.SeedOrder'!D28,'2.Sucessions'!$R$6:$R$396)</f>
        <v>0</v>
      </c>
    </row>
    <row r="33" spans="1:10" x14ac:dyDescent="0.2">
      <c r="A33" s="154"/>
      <c r="B33" s="154"/>
      <c r="C33" s="154"/>
      <c r="D33" s="154"/>
      <c r="E33" s="101">
        <f>SUMIF('2.Sucessions'!$N$6:$N$396,'4.SeedOrder'!D33,'2.Sucessions'!$C$6:$C$396)</f>
        <v>0</v>
      </c>
      <c r="F33" s="157"/>
      <c r="G33" s="21"/>
      <c r="H33" s="102"/>
      <c r="I33" s="102">
        <f t="shared" si="0"/>
        <v>0</v>
      </c>
      <c r="J33" s="101">
        <f>SUMIF('2.Sucessions'!$N$6:$N$396,'4.SeedOrder'!D30,'2.Sucessions'!$R$6:$R$396)</f>
        <v>0</v>
      </c>
    </row>
    <row r="34" spans="1:10" x14ac:dyDescent="0.2">
      <c r="A34" s="154"/>
      <c r="B34" s="154"/>
      <c r="C34" s="154"/>
      <c r="D34" s="154"/>
      <c r="E34" s="101">
        <f>SUMIF('2.Sucessions'!$N$6:$N$396,'4.SeedOrder'!D34,'2.Sucessions'!$C$6:$C$396)</f>
        <v>0</v>
      </c>
      <c r="F34" s="157"/>
      <c r="G34" s="21"/>
      <c r="H34" s="102"/>
      <c r="I34" s="102">
        <f t="shared" ref="I34:I65" si="1">G34*H34</f>
        <v>0</v>
      </c>
      <c r="J34" s="101">
        <f>SUMIF('2.Sucessions'!$N$6:$N$396,'4.SeedOrder'!D29,'2.Sucessions'!$R$6:$R$396)</f>
        <v>0</v>
      </c>
    </row>
    <row r="35" spans="1:10" x14ac:dyDescent="0.2">
      <c r="A35" s="154"/>
      <c r="B35" s="154"/>
      <c r="C35" s="154"/>
      <c r="D35" s="154"/>
      <c r="E35" s="101">
        <f>SUMIF('2.Sucessions'!$N$6:$N$396,'4.SeedOrder'!D35,'2.Sucessions'!$C$6:$C$396)</f>
        <v>0</v>
      </c>
      <c r="F35" s="157"/>
      <c r="G35" s="21"/>
      <c r="H35" s="102"/>
      <c r="I35" s="102">
        <f t="shared" si="1"/>
        <v>0</v>
      </c>
      <c r="J35" s="101">
        <f>SUMIF('2.Sucessions'!$N$6:$N$396,'4.SeedOrder'!D71,'2.Sucessions'!$R$6:$R$396)</f>
        <v>0</v>
      </c>
    </row>
    <row r="36" spans="1:10" x14ac:dyDescent="0.2">
      <c r="A36" s="154"/>
      <c r="B36" s="154"/>
      <c r="C36" s="154"/>
      <c r="D36" s="154"/>
      <c r="E36" s="101">
        <f>SUMIF('2.Sucessions'!$N$6:$N$396,'4.SeedOrder'!D36,'2.Sucessions'!$C$6:$C$396)</f>
        <v>0</v>
      </c>
      <c r="F36" s="157"/>
      <c r="G36" s="21"/>
      <c r="H36" s="102"/>
      <c r="I36" s="102">
        <f t="shared" si="1"/>
        <v>0</v>
      </c>
      <c r="J36" s="101">
        <f>SUMIF('2.Sucessions'!$N$6:$N$396,'4.SeedOrder'!D31,'2.Sucessions'!$R$6:$R$396)</f>
        <v>0</v>
      </c>
    </row>
    <row r="37" spans="1:10" x14ac:dyDescent="0.2">
      <c r="A37" s="154"/>
      <c r="B37" s="154"/>
      <c r="C37" s="154"/>
      <c r="D37" s="154"/>
      <c r="E37" s="101">
        <f>SUMIF('2.Sucessions'!$N$6:$N$396,'4.SeedOrder'!D37,'2.Sucessions'!$C$6:$C$396)</f>
        <v>0</v>
      </c>
      <c r="F37" s="157"/>
      <c r="G37" s="21"/>
      <c r="H37" s="102"/>
      <c r="I37" s="102">
        <f t="shared" si="1"/>
        <v>0</v>
      </c>
      <c r="J37" s="101">
        <f>SUMIF('2.Sucessions'!$N$6:$N$396,'4.SeedOrder'!D32,'2.Sucessions'!$R$6:$R$396)</f>
        <v>0</v>
      </c>
    </row>
    <row r="38" spans="1:10" x14ac:dyDescent="0.2">
      <c r="A38" s="154"/>
      <c r="B38" s="154"/>
      <c r="C38" s="154"/>
      <c r="D38" s="154"/>
      <c r="E38" s="101">
        <f>SUMIF('2.Sucessions'!$N$6:$N$396,'4.SeedOrder'!D38,'2.Sucessions'!$C$6:$C$396)</f>
        <v>0</v>
      </c>
      <c r="F38" s="157"/>
      <c r="G38" s="21"/>
      <c r="H38" s="102"/>
      <c r="I38" s="102">
        <f t="shared" si="1"/>
        <v>0</v>
      </c>
      <c r="J38" s="101">
        <f>SUMIF('2.Sucessions'!$N$6:$N$396,'4.SeedOrder'!D33,'2.Sucessions'!$R$6:$R$396)</f>
        <v>0</v>
      </c>
    </row>
    <row r="39" spans="1:10" x14ac:dyDescent="0.2">
      <c r="A39" s="154"/>
      <c r="B39" s="154"/>
      <c r="C39" s="154"/>
      <c r="D39" s="154"/>
      <c r="E39" s="101">
        <f>SUMIF('2.Sucessions'!$N$6:$N$396,'4.SeedOrder'!D39,'2.Sucessions'!$C$6:$C$396)</f>
        <v>0</v>
      </c>
      <c r="F39" s="157"/>
      <c r="G39" s="21"/>
      <c r="H39" s="102"/>
      <c r="I39" s="102">
        <f t="shared" si="1"/>
        <v>0</v>
      </c>
      <c r="J39" s="101">
        <f>SUMIF('2.Sucessions'!$N$6:$N$396,'4.SeedOrder'!D34,'2.Sucessions'!$R$6:$R$396)</f>
        <v>0</v>
      </c>
    </row>
    <row r="40" spans="1:10" x14ac:dyDescent="0.2">
      <c r="A40" s="154"/>
      <c r="B40" s="154"/>
      <c r="C40" s="154"/>
      <c r="D40" s="154"/>
      <c r="E40" s="101">
        <f>SUMIF('2.Sucessions'!$N$6:$N$396,'4.SeedOrder'!D40,'2.Sucessions'!$C$6:$C$396)</f>
        <v>0</v>
      </c>
      <c r="F40" s="157"/>
      <c r="G40" s="21"/>
      <c r="H40" s="102"/>
      <c r="I40" s="102">
        <f t="shared" si="1"/>
        <v>0</v>
      </c>
      <c r="J40" s="101">
        <f>SUMIF('2.Sucessions'!$N$6:$N$396,'4.SeedOrder'!D35,'2.Sucessions'!$R$6:$R$396)</f>
        <v>0</v>
      </c>
    </row>
    <row r="41" spans="1:10" x14ac:dyDescent="0.2">
      <c r="A41" s="154"/>
      <c r="B41" s="154"/>
      <c r="C41" s="154"/>
      <c r="D41" s="154"/>
      <c r="E41" s="101">
        <f>SUMIF('2.Sucessions'!$N$6:$N$396,'4.SeedOrder'!D41,'2.Sucessions'!$C$6:$C$396)</f>
        <v>0</v>
      </c>
      <c r="F41" s="157"/>
      <c r="G41" s="21"/>
      <c r="H41" s="102"/>
      <c r="I41" s="102">
        <f t="shared" si="1"/>
        <v>0</v>
      </c>
      <c r="J41" s="101">
        <f>SUMIF('2.Sucessions'!$N$6:$N$396,'4.SeedOrder'!D36,'2.Sucessions'!$R$6:$R$396)</f>
        <v>0</v>
      </c>
    </row>
    <row r="42" spans="1:10" x14ac:dyDescent="0.2">
      <c r="A42" s="154"/>
      <c r="B42" s="154"/>
      <c r="C42" s="154"/>
      <c r="D42" s="154"/>
      <c r="E42" s="101">
        <f>SUMIF('2.Sucessions'!$N$6:$N$396,'4.SeedOrder'!D42,'2.Sucessions'!$C$6:$C$396)</f>
        <v>0</v>
      </c>
      <c r="F42" s="157"/>
      <c r="G42" s="21"/>
      <c r="H42" s="102"/>
      <c r="I42" s="102">
        <f t="shared" si="1"/>
        <v>0</v>
      </c>
      <c r="J42" s="101">
        <f>SUMIF('2.Sucessions'!$N$6:$N$396,'4.SeedOrder'!D38,'2.Sucessions'!$R$6:$R$396)</f>
        <v>0</v>
      </c>
    </row>
    <row r="43" spans="1:10" x14ac:dyDescent="0.2">
      <c r="A43" s="154"/>
      <c r="B43" s="154"/>
      <c r="C43" s="154"/>
      <c r="D43" s="154"/>
      <c r="E43" s="101">
        <f>SUMIF('2.Sucessions'!$N$6:$N$396,'4.SeedOrder'!D43,'2.Sucessions'!$C$6:$C$396)</f>
        <v>0</v>
      </c>
      <c r="F43" s="157"/>
      <c r="G43" s="21"/>
      <c r="H43" s="102"/>
      <c r="I43" s="102">
        <f t="shared" si="1"/>
        <v>0</v>
      </c>
      <c r="J43" s="101">
        <f>SUMIF('2.Sucessions'!$N$6:$N$396,'4.SeedOrder'!D37,'2.Sucessions'!$R$6:$R$396)</f>
        <v>0</v>
      </c>
    </row>
    <row r="44" spans="1:10" x14ac:dyDescent="0.2">
      <c r="A44" s="154"/>
      <c r="B44" s="154"/>
      <c r="C44" s="154"/>
      <c r="D44" s="154"/>
      <c r="E44" s="101">
        <f>SUMIF('2.Sucessions'!$N$6:$N$396,'4.SeedOrder'!D44,'2.Sucessions'!$C$6:$C$396)</f>
        <v>0</v>
      </c>
      <c r="F44" s="157"/>
      <c r="G44" s="21"/>
      <c r="H44" s="102"/>
      <c r="I44" s="102">
        <f t="shared" si="1"/>
        <v>0</v>
      </c>
      <c r="J44" s="101">
        <f>SUMIF('2.Sucessions'!$N$6:$N$396,'4.SeedOrder'!D39,'2.Sucessions'!$R$6:$R$396)</f>
        <v>0</v>
      </c>
    </row>
    <row r="45" spans="1:10" x14ac:dyDescent="0.2">
      <c r="A45" s="154"/>
      <c r="B45" s="154"/>
      <c r="C45" s="154"/>
      <c r="D45" s="154"/>
      <c r="E45" s="101">
        <f>SUMIF('2.Sucessions'!$N$6:$N$396,'4.SeedOrder'!D45,'2.Sucessions'!$C$6:$C$396)</f>
        <v>0</v>
      </c>
      <c r="F45" s="157"/>
      <c r="G45" s="21"/>
      <c r="H45" s="102"/>
      <c r="I45" s="102">
        <f t="shared" si="1"/>
        <v>0</v>
      </c>
      <c r="J45" s="101">
        <f>SUMIF('2.Sucessions'!$N$6:$N$396,'4.SeedOrder'!D40,'2.Sucessions'!$R$6:$R$396)</f>
        <v>0</v>
      </c>
    </row>
    <row r="46" spans="1:10" x14ac:dyDescent="0.2">
      <c r="A46" s="154"/>
      <c r="B46" s="154"/>
      <c r="C46" s="154"/>
      <c r="D46" s="154"/>
      <c r="E46" s="101">
        <f>SUMIF('2.Sucessions'!$N$6:$N$396,'4.SeedOrder'!D46,'2.Sucessions'!$C$6:$C$396)</f>
        <v>0</v>
      </c>
      <c r="F46" s="157"/>
      <c r="G46" s="21"/>
      <c r="H46" s="102"/>
      <c r="I46" s="102">
        <f t="shared" si="1"/>
        <v>0</v>
      </c>
      <c r="J46" s="101">
        <f>SUMIF('2.Sucessions'!$N$6:$N$396,'4.SeedOrder'!D41,'2.Sucessions'!$R$6:$R$396)</f>
        <v>0</v>
      </c>
    </row>
    <row r="47" spans="1:10" x14ac:dyDescent="0.2">
      <c r="A47" s="154"/>
      <c r="B47" s="154"/>
      <c r="C47" s="154"/>
      <c r="D47" s="154"/>
      <c r="E47" s="101">
        <f>SUMIF('2.Sucessions'!$N$6:$N$396,'4.SeedOrder'!D47,'2.Sucessions'!$C$6:$C$396)</f>
        <v>0</v>
      </c>
      <c r="F47" s="157"/>
      <c r="G47" s="21"/>
      <c r="H47" s="102"/>
      <c r="I47" s="102">
        <f t="shared" si="1"/>
        <v>0</v>
      </c>
      <c r="J47" s="101">
        <f>SUMIF('2.Sucessions'!$N$6:$N$396,'4.SeedOrder'!D73,'2.Sucessions'!$R$6:$R$396)</f>
        <v>0</v>
      </c>
    </row>
    <row r="48" spans="1:10" x14ac:dyDescent="0.2">
      <c r="A48" s="154"/>
      <c r="B48" s="154"/>
      <c r="C48" s="154"/>
      <c r="D48" s="154"/>
      <c r="E48" s="101">
        <f>SUMIF('2.Sucessions'!$N$6:$N$396,'4.SeedOrder'!D48,'2.Sucessions'!$C$6:$C$396)</f>
        <v>0</v>
      </c>
      <c r="F48" s="157"/>
      <c r="G48" s="21"/>
      <c r="H48" s="102"/>
      <c r="I48" s="102">
        <f t="shared" si="1"/>
        <v>0</v>
      </c>
      <c r="J48" s="101">
        <f>SUMIF('2.Sucessions'!$N$6:$N$396,'4.SeedOrder'!D45,'2.Sucessions'!$R$6:$R$396)</f>
        <v>0</v>
      </c>
    </row>
    <row r="49" spans="1:10" x14ac:dyDescent="0.2">
      <c r="A49" s="154"/>
      <c r="B49" s="154"/>
      <c r="C49" s="154"/>
      <c r="D49" s="154"/>
      <c r="E49" s="101">
        <f>SUMIF('2.Sucessions'!$N$6:$N$396,'4.SeedOrder'!D49,'2.Sucessions'!$C$6:$C$396)</f>
        <v>0</v>
      </c>
      <c r="F49" s="157"/>
      <c r="G49" s="21"/>
      <c r="H49" s="102"/>
      <c r="I49" s="102">
        <f t="shared" si="1"/>
        <v>0</v>
      </c>
      <c r="J49" s="101">
        <f>SUMIF('2.Sucessions'!$N$6:$N$396,'4.SeedOrder'!D42,'2.Sucessions'!$R$6:$R$396)</f>
        <v>0</v>
      </c>
    </row>
    <row r="50" spans="1:10" x14ac:dyDescent="0.2">
      <c r="A50" s="154"/>
      <c r="B50" s="154"/>
      <c r="C50" s="154"/>
      <c r="D50" s="154"/>
      <c r="E50" s="101">
        <f>SUMIF('2.Sucessions'!$N$6:$N$396,'4.SeedOrder'!D50,'2.Sucessions'!$C$6:$C$396)</f>
        <v>0</v>
      </c>
      <c r="F50" s="157"/>
      <c r="G50" s="21"/>
      <c r="H50" s="102"/>
      <c r="I50" s="102">
        <f t="shared" si="1"/>
        <v>0</v>
      </c>
      <c r="J50" s="101">
        <f>SUMIF('2.Sucessions'!$N$6:$N$396,'4.SeedOrder'!D43,'2.Sucessions'!$R$6:$R$396)</f>
        <v>0</v>
      </c>
    </row>
    <row r="51" spans="1:10" x14ac:dyDescent="0.2">
      <c r="A51" s="154"/>
      <c r="B51" s="154"/>
      <c r="C51" s="154"/>
      <c r="D51" s="154"/>
      <c r="E51" s="101">
        <f>SUMIF('2.Sucessions'!$N$6:$N$396,'4.SeedOrder'!D51,'2.Sucessions'!$C$6:$C$396)</f>
        <v>0</v>
      </c>
      <c r="F51" s="157"/>
      <c r="G51" s="21"/>
      <c r="H51" s="102"/>
      <c r="I51" s="102">
        <f t="shared" si="1"/>
        <v>0</v>
      </c>
      <c r="J51" s="101">
        <f>SUMIF('2.Sucessions'!$N$6:$N$396,'4.SeedOrder'!D44,'2.Sucessions'!$R$6:$R$396)</f>
        <v>0</v>
      </c>
    </row>
    <row r="52" spans="1:10" x14ac:dyDescent="0.2">
      <c r="A52" s="154"/>
      <c r="B52" s="154"/>
      <c r="C52" s="154"/>
      <c r="D52" s="154"/>
      <c r="E52" s="101">
        <f>SUMIF('2.Sucessions'!$N$6:$N$396,'4.SeedOrder'!D52,'2.Sucessions'!$C$6:$C$396)</f>
        <v>0</v>
      </c>
      <c r="F52" s="157"/>
      <c r="G52" s="21"/>
      <c r="H52" s="102"/>
      <c r="I52" s="102">
        <f t="shared" si="1"/>
        <v>0</v>
      </c>
      <c r="J52" s="101">
        <f>SUMIF('2.Sucessions'!$N$6:$N$396,'4.SeedOrder'!D49,'2.Sucessions'!$R$6:$R$396)</f>
        <v>0</v>
      </c>
    </row>
    <row r="53" spans="1:10" x14ac:dyDescent="0.2">
      <c r="A53" s="154"/>
      <c r="B53" s="154"/>
      <c r="C53" s="154"/>
      <c r="D53" s="154"/>
      <c r="E53" s="101">
        <f>SUMIF('2.Sucessions'!$N$6:$N$396,'4.SeedOrder'!D53,'2.Sucessions'!$C$6:$C$396)</f>
        <v>0</v>
      </c>
      <c r="F53" s="157"/>
      <c r="G53" s="21"/>
      <c r="H53" s="102"/>
      <c r="I53" s="102">
        <f t="shared" si="1"/>
        <v>0</v>
      </c>
      <c r="J53" s="101">
        <f>SUMIF('2.Sucessions'!$N$6:$N$396,'4.SeedOrder'!D50,'2.Sucessions'!$R$6:$R$396)</f>
        <v>0</v>
      </c>
    </row>
    <row r="54" spans="1:10" x14ac:dyDescent="0.2">
      <c r="A54" s="154"/>
      <c r="B54" s="154"/>
      <c r="C54" s="154"/>
      <c r="D54" s="154"/>
      <c r="E54" s="101">
        <f>SUMIF('2.Sucessions'!$N$6:$N$396,'4.SeedOrder'!D54,'2.Sucessions'!$C$6:$C$396)</f>
        <v>0</v>
      </c>
      <c r="F54" s="157"/>
      <c r="G54" s="21"/>
      <c r="H54" s="102"/>
      <c r="I54" s="102">
        <f t="shared" si="1"/>
        <v>0</v>
      </c>
      <c r="J54" s="101">
        <f>SUMIF('2.Sucessions'!$N$6:$N$396,'4.SeedOrder'!D51,'2.Sucessions'!$R$6:$R$396)</f>
        <v>0</v>
      </c>
    </row>
    <row r="55" spans="1:10" x14ac:dyDescent="0.2">
      <c r="A55" s="154"/>
      <c r="B55" s="154"/>
      <c r="C55" s="154"/>
      <c r="D55" s="154"/>
      <c r="E55" s="101">
        <f>SUMIF('2.Sucessions'!$N$6:$N$396,'4.SeedOrder'!D55,'2.Sucessions'!$C$6:$C$396)</f>
        <v>0</v>
      </c>
      <c r="F55" s="157"/>
      <c r="G55" s="21"/>
      <c r="H55" s="102"/>
      <c r="I55" s="102">
        <f t="shared" si="1"/>
        <v>0</v>
      </c>
      <c r="J55" s="101">
        <f>SUMIF('2.Sucessions'!$N$6:$N$396,'4.SeedOrder'!D52,'2.Sucessions'!$R$6:$R$396)</f>
        <v>0</v>
      </c>
    </row>
    <row r="56" spans="1:10" x14ac:dyDescent="0.2">
      <c r="A56" s="154"/>
      <c r="B56" s="154"/>
      <c r="C56" s="154"/>
      <c r="D56" s="154"/>
      <c r="E56" s="101">
        <f>SUMIF('2.Sucessions'!$N$6:$N$396,'4.SeedOrder'!D56,'2.Sucessions'!$C$6:$C$396)</f>
        <v>0</v>
      </c>
      <c r="F56" s="157"/>
      <c r="G56" s="21"/>
      <c r="H56" s="102"/>
      <c r="I56" s="102">
        <f t="shared" si="1"/>
        <v>0</v>
      </c>
      <c r="J56" s="101">
        <f>SUMIF('2.Sucessions'!$N$6:$N$396,'4.SeedOrder'!D54,'2.Sucessions'!$R$6:$R$396)</f>
        <v>0</v>
      </c>
    </row>
    <row r="57" spans="1:10" x14ac:dyDescent="0.2">
      <c r="A57" s="154"/>
      <c r="B57" s="154"/>
      <c r="C57" s="154"/>
      <c r="D57" s="154"/>
      <c r="E57" s="101">
        <f>SUMIF('2.Sucessions'!$N$6:$N$396,'4.SeedOrder'!D57,'2.Sucessions'!$C$6:$C$396)</f>
        <v>0</v>
      </c>
      <c r="F57" s="157"/>
      <c r="G57" s="21"/>
      <c r="H57" s="102"/>
      <c r="I57" s="102">
        <f t="shared" si="1"/>
        <v>0</v>
      </c>
      <c r="J57" s="101">
        <f>SUMIF('2.Sucessions'!$N$6:$N$396,'4.SeedOrder'!D53,'2.Sucessions'!$R$6:$R$396)</f>
        <v>0</v>
      </c>
    </row>
    <row r="58" spans="1:10" x14ac:dyDescent="0.2">
      <c r="A58" s="154"/>
      <c r="B58" s="154"/>
      <c r="C58" s="154"/>
      <c r="D58" s="154"/>
      <c r="E58" s="101">
        <f>SUMIF('2.Sucessions'!$N$6:$N$396,'4.SeedOrder'!D58,'2.Sucessions'!$C$6:$C$396)</f>
        <v>0</v>
      </c>
      <c r="F58" s="157"/>
      <c r="G58" s="21"/>
      <c r="H58" s="102"/>
      <c r="I58" s="102">
        <f t="shared" si="1"/>
        <v>0</v>
      </c>
      <c r="J58" s="101">
        <f>SUMIF('2.Sucessions'!$N$6:$N$396,'4.SeedOrder'!D58,'2.Sucessions'!$R$6:$R$396)</f>
        <v>0</v>
      </c>
    </row>
    <row r="59" spans="1:10" x14ac:dyDescent="0.2">
      <c r="A59" s="154"/>
      <c r="B59" s="154"/>
      <c r="C59" s="154"/>
      <c r="D59" s="154"/>
      <c r="E59" s="101">
        <f>SUMIF('2.Sucessions'!$N$6:$N$396,'4.SeedOrder'!D59,'2.Sucessions'!$C$6:$C$396)</f>
        <v>0</v>
      </c>
      <c r="F59" s="157"/>
      <c r="G59" s="21"/>
      <c r="H59" s="102"/>
      <c r="I59" s="102">
        <f t="shared" si="1"/>
        <v>0</v>
      </c>
      <c r="J59" s="101">
        <f>SUMIF('2.Sucessions'!$N$6:$N$396,'4.SeedOrder'!D57,'2.Sucessions'!$R$6:$R$396)</f>
        <v>0</v>
      </c>
    </row>
    <row r="60" spans="1:10" x14ac:dyDescent="0.2">
      <c r="A60" s="154"/>
      <c r="B60" s="154"/>
      <c r="C60" s="154"/>
      <c r="D60" s="154"/>
      <c r="E60" s="101">
        <f>SUMIF('2.Sucessions'!$N$6:$N$396,'4.SeedOrder'!D60,'2.Sucessions'!$C$6:$C$396)</f>
        <v>0</v>
      </c>
      <c r="F60" s="157"/>
      <c r="G60" s="21"/>
      <c r="H60" s="102"/>
      <c r="I60" s="102">
        <f t="shared" si="1"/>
        <v>0</v>
      </c>
      <c r="J60" s="101">
        <f>SUMIF('2.Sucessions'!$N$6:$N$396,'4.SeedOrder'!D55,'2.Sucessions'!$R$6:$R$396)</f>
        <v>0</v>
      </c>
    </row>
    <row r="61" spans="1:10" x14ac:dyDescent="0.2">
      <c r="A61" s="154"/>
      <c r="B61" s="154"/>
      <c r="C61" s="154"/>
      <c r="D61" s="154"/>
      <c r="E61" s="101">
        <f>SUMIF('2.Sucessions'!$N$6:$N$396,'4.SeedOrder'!D61,'2.Sucessions'!$C$6:$C$396)</f>
        <v>0</v>
      </c>
      <c r="F61" s="157"/>
      <c r="G61" s="21"/>
      <c r="H61" s="102"/>
      <c r="I61" s="102">
        <f t="shared" si="1"/>
        <v>0</v>
      </c>
      <c r="J61" s="101">
        <f>SUMIF('2.Sucessions'!$N$6:$N$396,'4.SeedOrder'!D74,'2.Sucessions'!$R$6:$R$396)</f>
        <v>0</v>
      </c>
    </row>
    <row r="62" spans="1:10" x14ac:dyDescent="0.2">
      <c r="A62" s="154"/>
      <c r="B62" s="154"/>
      <c r="C62" s="154"/>
      <c r="D62" s="154"/>
      <c r="E62" s="101">
        <f>SUMIF('2.Sucessions'!$N$6:$N$396,'4.SeedOrder'!D62,'2.Sucessions'!$C$6:$C$396)</f>
        <v>0</v>
      </c>
      <c r="F62" s="157"/>
      <c r="G62" s="21"/>
      <c r="H62" s="102"/>
      <c r="I62" s="102">
        <f t="shared" si="1"/>
        <v>0</v>
      </c>
      <c r="J62" s="101">
        <f>SUMIF('2.Sucessions'!$N$6:$N$396,'4.SeedOrder'!D60,'2.Sucessions'!$R$6:$R$396)</f>
        <v>0</v>
      </c>
    </row>
    <row r="63" spans="1:10" x14ac:dyDescent="0.2">
      <c r="A63" s="154"/>
      <c r="B63" s="154"/>
      <c r="C63" s="154"/>
      <c r="D63" s="154"/>
      <c r="E63" s="101">
        <f>SUMIF('2.Sucessions'!$N$6:$N$396,'4.SeedOrder'!D63,'2.Sucessions'!$C$6:$C$396)</f>
        <v>0</v>
      </c>
      <c r="F63" s="181"/>
      <c r="G63" s="21"/>
      <c r="H63" s="102"/>
      <c r="I63" s="102">
        <f t="shared" si="1"/>
        <v>0</v>
      </c>
      <c r="J63" s="101">
        <f>SUMIF('2.Sucessions'!$N$6:$N$396,'4.SeedOrder'!D59,'2.Sucessions'!$R$6:$R$396)</f>
        <v>0</v>
      </c>
    </row>
    <row r="64" spans="1:10" x14ac:dyDescent="0.2">
      <c r="A64" s="154"/>
      <c r="B64" s="154"/>
      <c r="C64" s="154"/>
      <c r="D64" s="154"/>
      <c r="E64" s="101">
        <f>SUMIF('2.Sucessions'!$N$6:$N$396,'4.SeedOrder'!D64,'2.Sucessions'!$C$6:$C$396)</f>
        <v>0</v>
      </c>
      <c r="F64" s="157"/>
      <c r="G64" s="21"/>
      <c r="H64" s="102"/>
      <c r="I64" s="102">
        <f t="shared" si="1"/>
        <v>0</v>
      </c>
      <c r="J64" s="101">
        <f>SUMIF('2.Sucessions'!$N$6:$N$396,'4.SeedOrder'!D61,'2.Sucessions'!$R$6:$R$396)</f>
        <v>0</v>
      </c>
    </row>
    <row r="65" spans="1:10" x14ac:dyDescent="0.2">
      <c r="A65" s="154"/>
      <c r="B65" s="154"/>
      <c r="C65" s="154"/>
      <c r="D65" s="154"/>
      <c r="E65" s="101">
        <f>SUMIF('2.Sucessions'!$N$6:$N$396,'4.SeedOrder'!D65,'2.Sucessions'!$C$6:$C$396)</f>
        <v>0</v>
      </c>
      <c r="F65" s="157"/>
      <c r="G65" s="21"/>
      <c r="H65" s="102"/>
      <c r="I65" s="102">
        <f t="shared" si="1"/>
        <v>0</v>
      </c>
      <c r="J65" s="101">
        <f>SUMIF('2.Sucessions'!$N$6:$N$396,'4.SeedOrder'!D64,'2.Sucessions'!$R$6:$R$396)</f>
        <v>0</v>
      </c>
    </row>
    <row r="66" spans="1:10" x14ac:dyDescent="0.2">
      <c r="A66" s="154"/>
      <c r="B66" s="154"/>
      <c r="C66" s="154"/>
      <c r="D66" s="154"/>
      <c r="E66" s="101">
        <f>SUMIF('2.Sucessions'!$N$6:$N$396,'4.SeedOrder'!D66,'2.Sucessions'!$C$6:$C$396)</f>
        <v>0</v>
      </c>
      <c r="F66" s="157"/>
      <c r="G66" s="21"/>
      <c r="H66" s="102"/>
      <c r="I66" s="102">
        <f t="shared" ref="I66:I74" si="2">G66*H66</f>
        <v>0</v>
      </c>
      <c r="J66" s="101">
        <f>SUMIF('2.Sucessions'!$N$6:$N$396,'4.SeedOrder'!D63,'2.Sucessions'!$R$6:$R$396)</f>
        <v>0</v>
      </c>
    </row>
    <row r="67" spans="1:10" x14ac:dyDescent="0.2">
      <c r="A67" s="154"/>
      <c r="B67" s="154"/>
      <c r="C67" s="154"/>
      <c r="D67" s="154"/>
      <c r="E67" s="101">
        <f>SUMIF('2.Sucessions'!$N$6:$N$396,'4.SeedOrder'!D67,'2.Sucessions'!$C$6:$C$396)</f>
        <v>0</v>
      </c>
      <c r="F67" s="157"/>
      <c r="G67" s="21"/>
      <c r="H67" s="102"/>
      <c r="I67" s="102">
        <f t="shared" si="2"/>
        <v>0</v>
      </c>
      <c r="J67" s="101">
        <f>SUMIF('2.Sucessions'!$N$6:$N$396,'4.SeedOrder'!D65,'2.Sucessions'!$R$6:$R$396)</f>
        <v>0</v>
      </c>
    </row>
    <row r="68" spans="1:10" x14ac:dyDescent="0.2">
      <c r="A68" s="154"/>
      <c r="B68" s="154"/>
      <c r="C68" s="154"/>
      <c r="D68" s="154"/>
      <c r="E68" s="101">
        <f>SUMIF('2.Sucessions'!$N$6:$N$396,'4.SeedOrder'!D68,'2.Sucessions'!$C$6:$C$396)</f>
        <v>0</v>
      </c>
      <c r="F68" s="145"/>
      <c r="G68" s="21"/>
      <c r="H68" s="102"/>
      <c r="I68" s="102">
        <f t="shared" si="2"/>
        <v>0</v>
      </c>
      <c r="J68" s="101">
        <f>SUMIF('2.Sucessions'!$N$6:$N$396,'4.SeedOrder'!D62,'2.Sucessions'!$R$6:$R$396)</f>
        <v>0</v>
      </c>
    </row>
    <row r="69" spans="1:10" x14ac:dyDescent="0.2">
      <c r="A69" s="154"/>
      <c r="B69" s="154"/>
      <c r="C69" s="154"/>
      <c r="D69" s="154"/>
      <c r="E69" s="101">
        <f>SUMIF('2.Sucessions'!$N$6:$N$396,'4.SeedOrder'!D69,'2.Sucessions'!$C$6:$C$396)</f>
        <v>0</v>
      </c>
      <c r="F69" s="145"/>
      <c r="G69" s="21"/>
      <c r="H69" s="102"/>
      <c r="I69" s="102">
        <f t="shared" si="2"/>
        <v>0</v>
      </c>
      <c r="J69" s="101">
        <f>SUMIF('2.Sucessions'!$N$6:$N$396,'4.SeedOrder'!D66,'2.Sucessions'!$R$6:$R$396)</f>
        <v>0</v>
      </c>
    </row>
    <row r="70" spans="1:10" x14ac:dyDescent="0.2">
      <c r="A70" s="154"/>
      <c r="B70" s="154"/>
      <c r="C70" s="154"/>
      <c r="D70" s="154"/>
      <c r="E70" s="101">
        <f>SUMIF('2.Sucessions'!$N$6:$N$396,'4.SeedOrder'!D70,'2.Sucessions'!$C$6:$C$396)</f>
        <v>0</v>
      </c>
      <c r="F70" s="145"/>
      <c r="G70" s="21"/>
      <c r="H70" s="102"/>
      <c r="I70" s="102">
        <f t="shared" si="2"/>
        <v>0</v>
      </c>
      <c r="J70" s="101">
        <f>SUMIF('2.Sucessions'!$N$6:$N$396,'4.SeedOrder'!D68,'2.Sucessions'!$R$6:$R$396)</f>
        <v>0</v>
      </c>
    </row>
    <row r="71" spans="1:10" x14ac:dyDescent="0.2">
      <c r="A71" s="154"/>
      <c r="B71" s="154"/>
      <c r="C71" s="154"/>
      <c r="D71" s="154"/>
      <c r="E71" s="101">
        <f>SUMIF('2.Sucessions'!$N$6:$N$396,'4.SeedOrder'!D71,'2.Sucessions'!$C$6:$C$396)</f>
        <v>0</v>
      </c>
      <c r="F71" s="145"/>
      <c r="G71" s="21"/>
      <c r="H71" s="102"/>
      <c r="I71" s="102">
        <f t="shared" si="2"/>
        <v>0</v>
      </c>
      <c r="J71" s="101">
        <f>SUMIF('2.Sucessions'!$N$6:$N$396,'4.SeedOrder'!D67,'2.Sucessions'!$R$6:$R$396)</f>
        <v>0</v>
      </c>
    </row>
    <row r="72" spans="1:10" x14ac:dyDescent="0.2">
      <c r="A72" s="154"/>
      <c r="B72" s="154"/>
      <c r="C72" s="154"/>
      <c r="D72" s="154"/>
      <c r="E72" s="101">
        <f>SUMIF('2.Sucessions'!$N$6:$N$396,'4.SeedOrder'!D72,'2.Sucessions'!$C$6:$C$396)</f>
        <v>0</v>
      </c>
      <c r="F72" s="145"/>
      <c r="G72" s="21"/>
      <c r="H72" s="102"/>
      <c r="I72" s="102">
        <f t="shared" si="2"/>
        <v>0</v>
      </c>
      <c r="J72" s="101">
        <f>SUMIF('2.Sucessions'!$N$6:$N$396,'4.SeedOrder'!D69,'2.Sucessions'!$R$6:$R$396)</f>
        <v>0</v>
      </c>
    </row>
    <row r="73" spans="1:10" x14ac:dyDescent="0.2">
      <c r="A73" s="154"/>
      <c r="B73" s="154"/>
      <c r="C73" s="154"/>
      <c r="D73" s="154"/>
      <c r="E73" s="101">
        <f>SUMIF('2.Sucessions'!$N$6:$N$396,'4.SeedOrder'!D73,'2.Sucessions'!$C$6:$C$396)</f>
        <v>0</v>
      </c>
      <c r="F73" s="145"/>
      <c r="G73" s="21"/>
      <c r="H73" s="102"/>
      <c r="I73" s="102">
        <f t="shared" si="2"/>
        <v>0</v>
      </c>
      <c r="J73" s="101">
        <f>SUMIF('2.Sucessions'!$N$6:$N$396,'4.SeedOrder'!D70,'2.Sucessions'!$R$6:$R$396)</f>
        <v>0</v>
      </c>
    </row>
    <row r="74" spans="1:10" x14ac:dyDescent="0.2">
      <c r="A74" s="154"/>
      <c r="B74" s="154"/>
      <c r="C74" s="154"/>
      <c r="D74" s="154"/>
      <c r="E74" s="101">
        <f>SUMIF('2.Sucessions'!$N$6:$N$396,'4.SeedOrder'!D74,'2.Sucessions'!$C$6:$C$396)</f>
        <v>0</v>
      </c>
      <c r="F74" s="145"/>
      <c r="G74" s="21"/>
      <c r="H74" s="102"/>
      <c r="I74" s="102">
        <f t="shared" si="2"/>
        <v>0</v>
      </c>
      <c r="J74" s="101">
        <f>SUMIF('2.Sucessions'!$N$6:$N$396,'4.SeedOrder'!D72,'2.Sucessions'!$R$6:$R$396)</f>
        <v>0</v>
      </c>
    </row>
    <row r="75" spans="1:10" ht="24" x14ac:dyDescent="0.3">
      <c r="I75" s="105">
        <f>SUM(I2:I74)</f>
        <v>0</v>
      </c>
      <c r="J75" s="106" t="s">
        <v>88</v>
      </c>
    </row>
  </sheetData>
  <sortState ref="A2:K74">
    <sortCondition ref="D2:D74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280"/>
  <sheetViews>
    <sheetView topLeftCell="B2" zoomScale="80" zoomScaleNormal="80" zoomScalePageLayoutView="80" workbookViewId="0">
      <selection activeCell="G18" sqref="G18"/>
    </sheetView>
  </sheetViews>
  <sheetFormatPr baseColWidth="10" defaultColWidth="8.83203125" defaultRowHeight="15" x14ac:dyDescent="0.2"/>
  <cols>
    <col min="1" max="1" width="0" hidden="1" customWidth="1"/>
    <col min="2" max="2" width="8.83203125" style="56"/>
    <col min="3" max="3" width="9.83203125" customWidth="1"/>
    <col min="4" max="4" width="8.5" customWidth="1"/>
    <col min="5" max="5" width="4.5" bestFit="1" customWidth="1"/>
    <col min="6" max="6" width="7.5" customWidth="1"/>
    <col min="7" max="7" width="27.5" customWidth="1"/>
  </cols>
  <sheetData>
    <row r="1" spans="1:10" x14ac:dyDescent="0.2">
      <c r="A1" t="s">
        <v>145</v>
      </c>
      <c r="B1" s="144" t="s">
        <v>58</v>
      </c>
      <c r="C1" s="1" t="s">
        <v>0</v>
      </c>
      <c r="D1" s="1" t="s">
        <v>41</v>
      </c>
      <c r="E1" s="1" t="s">
        <v>38</v>
      </c>
      <c r="F1" s="1" t="s">
        <v>1</v>
      </c>
      <c r="G1" s="1" t="s">
        <v>63</v>
      </c>
      <c r="H1" s="1"/>
    </row>
    <row r="2" spans="1:10" x14ac:dyDescent="0.2">
      <c r="A2">
        <v>526</v>
      </c>
      <c r="B2" s="108"/>
      <c r="C2" s="2"/>
      <c r="D2" s="2"/>
      <c r="E2" s="119"/>
      <c r="F2" s="100"/>
      <c r="G2" s="2"/>
      <c r="H2" s="2"/>
    </row>
    <row r="3" spans="1:10" x14ac:dyDescent="0.2">
      <c r="A3">
        <v>493</v>
      </c>
      <c r="B3" s="108"/>
      <c r="C3" s="2"/>
      <c r="D3" s="2"/>
      <c r="E3" s="119"/>
      <c r="F3" s="100"/>
      <c r="G3" s="2"/>
      <c r="H3" s="2"/>
    </row>
    <row r="4" spans="1:10" x14ac:dyDescent="0.2">
      <c r="A4">
        <v>571</v>
      </c>
      <c r="B4" s="108"/>
      <c r="C4" s="2"/>
      <c r="D4" s="2"/>
      <c r="E4" s="119"/>
      <c r="F4" s="100"/>
      <c r="G4" s="2"/>
      <c r="H4" s="2"/>
    </row>
    <row r="5" spans="1:10" x14ac:dyDescent="0.2">
      <c r="A5">
        <v>577</v>
      </c>
      <c r="B5" s="108"/>
      <c r="C5" s="2"/>
      <c r="D5" s="2"/>
      <c r="E5" s="119"/>
      <c r="F5" s="100"/>
      <c r="G5" s="2"/>
      <c r="H5" s="2"/>
    </row>
    <row r="6" spans="1:10" x14ac:dyDescent="0.2">
      <c r="A6">
        <v>584</v>
      </c>
      <c r="B6" s="108"/>
      <c r="C6" s="2"/>
      <c r="D6" s="2"/>
      <c r="E6" s="119"/>
      <c r="F6" s="100"/>
      <c r="G6" s="2"/>
      <c r="H6" s="2"/>
    </row>
    <row r="7" spans="1:10" x14ac:dyDescent="0.2">
      <c r="A7">
        <v>441</v>
      </c>
      <c r="B7" s="108"/>
      <c r="C7" s="2"/>
      <c r="D7" s="2"/>
      <c r="E7" s="119"/>
      <c r="F7" s="100"/>
      <c r="G7" s="100"/>
      <c r="H7" s="180"/>
      <c r="J7" s="3"/>
    </row>
    <row r="8" spans="1:10" x14ac:dyDescent="0.2">
      <c r="A8">
        <v>1008</v>
      </c>
      <c r="B8" s="108"/>
      <c r="C8" s="2"/>
      <c r="D8" s="2"/>
      <c r="E8" s="119"/>
      <c r="F8" s="100"/>
      <c r="G8" s="100"/>
      <c r="H8" s="180"/>
      <c r="J8" s="3"/>
    </row>
    <row r="9" spans="1:10" x14ac:dyDescent="0.2">
      <c r="A9">
        <v>1097</v>
      </c>
      <c r="B9" s="108"/>
      <c r="C9" s="2"/>
      <c r="D9" s="2"/>
      <c r="E9" s="119"/>
      <c r="F9" s="100"/>
      <c r="G9" s="100"/>
      <c r="H9" s="180"/>
      <c r="J9" s="3"/>
    </row>
    <row r="10" spans="1:10" x14ac:dyDescent="0.2">
      <c r="A10">
        <v>462</v>
      </c>
      <c r="B10" s="108"/>
      <c r="C10" s="2"/>
      <c r="D10" s="2"/>
      <c r="E10" s="119"/>
      <c r="F10" s="100"/>
      <c r="G10" s="100"/>
      <c r="H10" s="180"/>
      <c r="J10" s="3"/>
    </row>
    <row r="11" spans="1:10" x14ac:dyDescent="0.2">
      <c r="A11">
        <v>1009</v>
      </c>
      <c r="B11" s="108"/>
      <c r="C11" s="2"/>
      <c r="D11" s="2"/>
      <c r="E11" s="119"/>
      <c r="F11" s="100"/>
      <c r="G11" s="100"/>
      <c r="H11" s="180"/>
      <c r="J11" s="3"/>
    </row>
    <row r="12" spans="1:10" x14ac:dyDescent="0.2">
      <c r="A12">
        <v>1624</v>
      </c>
      <c r="B12" s="108"/>
      <c r="C12" s="2"/>
      <c r="D12" s="2"/>
      <c r="E12" s="119"/>
      <c r="F12" s="100"/>
      <c r="G12" s="2"/>
      <c r="H12" s="2"/>
      <c r="J12" s="3"/>
    </row>
    <row r="13" spans="1:10" x14ac:dyDescent="0.2">
      <c r="A13">
        <v>1021</v>
      </c>
      <c r="B13" s="108"/>
      <c r="C13" s="2"/>
      <c r="D13" s="2"/>
      <c r="E13" s="119"/>
      <c r="F13" s="100"/>
      <c r="G13" s="100"/>
      <c r="H13" s="180"/>
    </row>
    <row r="14" spans="1:10" x14ac:dyDescent="0.2">
      <c r="A14">
        <v>1625</v>
      </c>
      <c r="B14" s="108"/>
      <c r="C14" s="2"/>
      <c r="D14" s="2"/>
      <c r="E14" s="119"/>
      <c r="F14" s="100"/>
      <c r="G14" s="2"/>
      <c r="H14" s="2"/>
    </row>
    <row r="15" spans="1:10" x14ac:dyDescent="0.2">
      <c r="A15">
        <v>1010</v>
      </c>
      <c r="B15" s="108"/>
      <c r="C15" s="2"/>
      <c r="D15" s="2"/>
      <c r="E15" s="119"/>
      <c r="F15" s="100"/>
      <c r="G15" s="100"/>
      <c r="H15" s="180"/>
    </row>
    <row r="16" spans="1:10" x14ac:dyDescent="0.2">
      <c r="A16">
        <v>1078</v>
      </c>
      <c r="B16" s="108"/>
      <c r="C16" s="2"/>
      <c r="D16" s="2"/>
      <c r="E16" s="119"/>
      <c r="F16" s="100"/>
      <c r="G16" s="100"/>
      <c r="H16" s="180"/>
    </row>
    <row r="17" spans="1:8" x14ac:dyDescent="0.2">
      <c r="A17">
        <v>417</v>
      </c>
      <c r="B17" s="108"/>
      <c r="C17" s="2"/>
      <c r="D17" s="2"/>
      <c r="E17" s="119"/>
      <c r="F17" s="100"/>
      <c r="G17" s="2"/>
      <c r="H17" s="2"/>
    </row>
    <row r="18" spans="1:8" x14ac:dyDescent="0.2">
      <c r="A18">
        <v>1000</v>
      </c>
      <c r="B18" s="108"/>
      <c r="C18" s="2"/>
      <c r="D18" s="2"/>
      <c r="E18" s="119"/>
      <c r="F18" s="100"/>
      <c r="G18" s="100"/>
      <c r="H18" s="180"/>
    </row>
    <row r="19" spans="1:8" x14ac:dyDescent="0.2">
      <c r="A19">
        <v>1004</v>
      </c>
      <c r="B19" s="108"/>
      <c r="C19" s="2"/>
      <c r="D19" s="2"/>
      <c r="E19" s="119"/>
      <c r="F19" s="100"/>
      <c r="G19" s="100"/>
      <c r="H19" s="180"/>
    </row>
    <row r="20" spans="1:8" x14ac:dyDescent="0.2">
      <c r="A20">
        <v>1005</v>
      </c>
      <c r="B20" s="108"/>
      <c r="C20" s="2"/>
      <c r="D20" s="2"/>
      <c r="E20" s="119"/>
      <c r="F20" s="100"/>
      <c r="G20" s="100"/>
      <c r="H20" s="180"/>
    </row>
    <row r="21" spans="1:8" x14ac:dyDescent="0.2">
      <c r="A21">
        <v>1006</v>
      </c>
      <c r="B21" s="108"/>
      <c r="C21" s="2"/>
      <c r="D21" s="2"/>
      <c r="E21" s="119"/>
      <c r="F21" s="100"/>
      <c r="G21" s="100"/>
      <c r="H21" s="180"/>
    </row>
    <row r="22" spans="1:8" x14ac:dyDescent="0.2">
      <c r="A22">
        <v>1026</v>
      </c>
      <c r="B22" s="108"/>
      <c r="C22" s="2"/>
      <c r="D22" s="2"/>
      <c r="E22" s="119"/>
      <c r="F22" s="100"/>
      <c r="G22" s="100"/>
      <c r="H22" s="180"/>
    </row>
    <row r="23" spans="1:8" x14ac:dyDescent="0.2">
      <c r="A23">
        <v>1094</v>
      </c>
      <c r="B23" s="108"/>
      <c r="C23" s="2"/>
      <c r="D23" s="2"/>
      <c r="E23" s="119"/>
      <c r="F23" s="100"/>
      <c r="G23" s="100"/>
      <c r="H23" s="180"/>
    </row>
    <row r="24" spans="1:8" x14ac:dyDescent="0.2">
      <c r="A24">
        <v>1495</v>
      </c>
      <c r="B24" s="108"/>
      <c r="C24" s="2"/>
      <c r="D24" s="2"/>
      <c r="E24" s="119"/>
      <c r="F24" s="100"/>
      <c r="G24" s="2"/>
      <c r="H24" s="2"/>
    </row>
    <row r="25" spans="1:8" x14ac:dyDescent="0.2">
      <c r="A25">
        <v>1626</v>
      </c>
      <c r="B25" s="108"/>
      <c r="C25" s="2"/>
      <c r="D25" s="2"/>
      <c r="E25" s="119"/>
      <c r="F25" s="100"/>
      <c r="G25" s="2"/>
      <c r="H25" s="2"/>
    </row>
    <row r="26" spans="1:8" x14ac:dyDescent="0.2">
      <c r="A26">
        <v>1098</v>
      </c>
      <c r="B26" s="108"/>
      <c r="C26" s="2"/>
      <c r="D26" s="2"/>
      <c r="E26" s="119"/>
      <c r="F26" s="100"/>
      <c r="G26" s="100"/>
      <c r="H26" s="180"/>
    </row>
    <row r="27" spans="1:8" x14ac:dyDescent="0.2">
      <c r="A27">
        <v>1627</v>
      </c>
      <c r="B27" s="108"/>
      <c r="C27" s="2"/>
      <c r="D27" s="2"/>
      <c r="E27" s="119"/>
      <c r="F27" s="100"/>
      <c r="G27" s="2"/>
      <c r="H27" s="2"/>
    </row>
    <row r="28" spans="1:8" x14ac:dyDescent="0.2">
      <c r="A28">
        <v>1079</v>
      </c>
      <c r="B28" s="108"/>
      <c r="C28" s="2"/>
      <c r="D28" s="2"/>
      <c r="E28" s="119"/>
      <c r="F28" s="100"/>
      <c r="G28" s="100"/>
      <c r="H28" s="180"/>
    </row>
    <row r="29" spans="1:8" x14ac:dyDescent="0.2">
      <c r="A29">
        <v>1628</v>
      </c>
      <c r="B29" s="108"/>
      <c r="C29" s="2"/>
      <c r="D29" s="2"/>
      <c r="E29" s="119"/>
      <c r="F29" s="100"/>
      <c r="G29" s="2"/>
      <c r="H29" s="2"/>
    </row>
    <row r="30" spans="1:8" x14ac:dyDescent="0.2">
      <c r="A30">
        <v>1059</v>
      </c>
      <c r="B30" s="108"/>
      <c r="C30" s="2"/>
      <c r="D30" s="2"/>
      <c r="E30" s="119"/>
      <c r="F30" s="100"/>
      <c r="G30" s="100"/>
      <c r="H30" s="180"/>
    </row>
    <row r="31" spans="1:8" x14ac:dyDescent="0.2">
      <c r="A31">
        <v>1023</v>
      </c>
      <c r="B31" s="108"/>
      <c r="C31" s="2"/>
      <c r="D31" s="2"/>
      <c r="E31" s="119"/>
      <c r="F31" s="100"/>
      <c r="G31" s="100"/>
      <c r="H31" s="180"/>
    </row>
    <row r="32" spans="1:8" x14ac:dyDescent="0.2">
      <c r="A32">
        <v>1496</v>
      </c>
      <c r="B32" s="108"/>
      <c r="C32" s="2"/>
      <c r="D32" s="2"/>
      <c r="E32" s="119"/>
      <c r="F32" s="100"/>
      <c r="G32" s="2"/>
      <c r="H32" s="2"/>
    </row>
    <row r="33" spans="1:8" x14ac:dyDescent="0.2">
      <c r="A33">
        <v>1629</v>
      </c>
      <c r="B33" s="108"/>
      <c r="C33" s="2"/>
      <c r="D33" s="2"/>
      <c r="E33" s="119"/>
      <c r="F33" s="100"/>
      <c r="G33" s="2"/>
      <c r="H33" s="2"/>
    </row>
    <row r="34" spans="1:8" x14ac:dyDescent="0.2">
      <c r="A34">
        <v>1001</v>
      </c>
      <c r="B34" s="108"/>
      <c r="C34" s="2"/>
      <c r="D34" s="2"/>
      <c r="E34" s="119"/>
      <c r="F34" s="100"/>
      <c r="G34" s="100"/>
      <c r="H34" s="180"/>
    </row>
    <row r="35" spans="1:8" x14ac:dyDescent="0.2">
      <c r="A35">
        <v>1002</v>
      </c>
      <c r="B35" s="108"/>
      <c r="C35" s="2"/>
      <c r="D35" s="2"/>
      <c r="E35" s="119"/>
      <c r="F35" s="100"/>
      <c r="G35" s="100"/>
      <c r="H35" s="180"/>
    </row>
    <row r="36" spans="1:8" x14ac:dyDescent="0.2">
      <c r="A36">
        <v>1876</v>
      </c>
      <c r="B36" s="108"/>
      <c r="C36" s="2"/>
      <c r="D36" s="2"/>
      <c r="E36" s="119"/>
      <c r="F36" s="100"/>
      <c r="G36" s="100"/>
      <c r="H36" s="180"/>
    </row>
    <row r="37" spans="1:8" x14ac:dyDescent="0.2">
      <c r="A37">
        <v>1253</v>
      </c>
      <c r="B37" s="108"/>
      <c r="C37" s="2"/>
      <c r="D37" s="2"/>
      <c r="E37" s="119"/>
      <c r="F37" s="100"/>
      <c r="G37" s="2"/>
      <c r="H37" s="2"/>
    </row>
    <row r="38" spans="1:8" x14ac:dyDescent="0.2">
      <c r="A38">
        <v>1497</v>
      </c>
      <c r="B38" s="108"/>
      <c r="C38" s="2"/>
      <c r="D38" s="2"/>
      <c r="E38" s="119"/>
      <c r="F38" s="100"/>
      <c r="G38" s="2"/>
      <c r="H38" s="2"/>
    </row>
    <row r="39" spans="1:8" x14ac:dyDescent="0.2">
      <c r="A39">
        <v>1630</v>
      </c>
      <c r="B39" s="108"/>
      <c r="C39" s="2"/>
      <c r="D39" s="2"/>
      <c r="E39" s="119"/>
      <c r="F39" s="100"/>
      <c r="G39" s="2"/>
      <c r="H39" s="2"/>
    </row>
    <row r="40" spans="1:8" x14ac:dyDescent="0.2">
      <c r="A40">
        <v>1099</v>
      </c>
      <c r="B40" s="108"/>
      <c r="C40" s="2"/>
      <c r="D40" s="2"/>
      <c r="E40" s="119"/>
      <c r="F40" s="100"/>
      <c r="G40" s="100"/>
      <c r="H40" s="180"/>
    </row>
    <row r="41" spans="1:8" x14ac:dyDescent="0.2">
      <c r="A41">
        <v>1877</v>
      </c>
      <c r="B41" s="108"/>
      <c r="C41" s="2"/>
      <c r="D41" s="2"/>
      <c r="E41" s="119"/>
      <c r="F41" s="100"/>
      <c r="G41" s="100"/>
      <c r="H41" s="180"/>
    </row>
    <row r="42" spans="1:8" x14ac:dyDescent="0.2">
      <c r="A42">
        <v>1254</v>
      </c>
      <c r="B42" s="108"/>
      <c r="C42" s="2"/>
      <c r="D42" s="2"/>
      <c r="E42" s="119"/>
      <c r="F42" s="100"/>
      <c r="G42" s="2"/>
      <c r="H42" s="2"/>
    </row>
    <row r="43" spans="1:8" x14ac:dyDescent="0.2">
      <c r="A43">
        <v>1003</v>
      </c>
      <c r="B43" s="108"/>
      <c r="C43" s="2"/>
      <c r="D43" s="2"/>
      <c r="E43" s="119"/>
      <c r="F43" s="100"/>
      <c r="G43" s="100"/>
      <c r="H43" s="180"/>
    </row>
    <row r="44" spans="1:8" x14ac:dyDescent="0.2">
      <c r="A44">
        <v>1080</v>
      </c>
      <c r="B44" s="108"/>
      <c r="C44" s="2"/>
      <c r="D44" s="2"/>
      <c r="E44" s="119"/>
      <c r="F44" s="100"/>
      <c r="G44" s="100"/>
      <c r="H44" s="180"/>
    </row>
    <row r="45" spans="1:8" x14ac:dyDescent="0.2">
      <c r="A45">
        <v>888</v>
      </c>
      <c r="B45" s="108"/>
      <c r="C45" s="2"/>
      <c r="D45" s="2"/>
      <c r="E45" s="119"/>
      <c r="F45" s="100"/>
      <c r="G45" s="2"/>
      <c r="H45" s="2"/>
    </row>
    <row r="46" spans="1:8" x14ac:dyDescent="0.2">
      <c r="A46">
        <v>1666</v>
      </c>
      <c r="B46" s="108"/>
      <c r="C46" s="2"/>
      <c r="D46" s="2"/>
      <c r="E46" s="119"/>
      <c r="F46" s="100"/>
      <c r="G46" s="2"/>
      <c r="H46" s="2"/>
    </row>
    <row r="47" spans="1:8" x14ac:dyDescent="0.2">
      <c r="A47">
        <v>1631</v>
      </c>
      <c r="B47" s="108"/>
      <c r="C47" s="2"/>
      <c r="D47" s="2"/>
      <c r="E47" s="119"/>
      <c r="F47" s="100"/>
      <c r="G47" s="2"/>
      <c r="H47" s="2"/>
    </row>
    <row r="48" spans="1:8" x14ac:dyDescent="0.2">
      <c r="A48">
        <v>1517</v>
      </c>
      <c r="B48" s="108"/>
      <c r="C48" s="2"/>
      <c r="D48" s="2"/>
      <c r="E48" s="119"/>
      <c r="F48" s="100"/>
      <c r="G48" s="2"/>
      <c r="H48" s="2"/>
    </row>
    <row r="49" spans="1:8" x14ac:dyDescent="0.2">
      <c r="A49">
        <v>1062</v>
      </c>
      <c r="B49" s="108"/>
      <c r="C49" s="2"/>
      <c r="D49" s="2"/>
      <c r="E49" s="119"/>
      <c r="F49" s="100"/>
      <c r="G49" s="100"/>
      <c r="H49" s="180"/>
    </row>
    <row r="50" spans="1:8" x14ac:dyDescent="0.2">
      <c r="A50">
        <v>1020</v>
      </c>
      <c r="B50" s="108"/>
      <c r="C50" s="2"/>
      <c r="D50" s="2"/>
      <c r="E50" s="119"/>
      <c r="F50" s="100"/>
      <c r="G50" s="100"/>
      <c r="H50" s="180"/>
    </row>
    <row r="51" spans="1:8" x14ac:dyDescent="0.2">
      <c r="A51">
        <v>1024</v>
      </c>
      <c r="B51" s="108"/>
      <c r="C51" s="2"/>
      <c r="D51" s="2"/>
      <c r="E51" s="119"/>
      <c r="F51" s="100"/>
      <c r="G51" s="100"/>
      <c r="H51" s="180"/>
    </row>
    <row r="52" spans="1:8" x14ac:dyDescent="0.2">
      <c r="A52">
        <v>1888</v>
      </c>
      <c r="B52" s="108"/>
      <c r="C52" s="2"/>
      <c r="D52" s="2"/>
      <c r="E52" s="119"/>
      <c r="F52" s="100"/>
      <c r="G52" s="100"/>
      <c r="H52" s="180"/>
    </row>
    <row r="53" spans="1:8" x14ac:dyDescent="0.2">
      <c r="A53">
        <v>420</v>
      </c>
      <c r="B53" s="108"/>
      <c r="C53" s="2"/>
      <c r="D53" s="2"/>
      <c r="E53" s="119"/>
      <c r="F53" s="100"/>
      <c r="G53" s="100"/>
      <c r="H53" s="180"/>
    </row>
    <row r="54" spans="1:8" x14ac:dyDescent="0.2">
      <c r="A54">
        <v>889</v>
      </c>
      <c r="B54" s="108"/>
      <c r="C54" s="2"/>
      <c r="D54" s="2"/>
      <c r="E54" s="119"/>
      <c r="F54" s="100"/>
      <c r="G54" s="2"/>
      <c r="H54" s="2"/>
    </row>
    <row r="55" spans="1:8" x14ac:dyDescent="0.2">
      <c r="A55">
        <v>1255</v>
      </c>
      <c r="B55" s="108"/>
      <c r="C55" s="2"/>
      <c r="D55" s="2"/>
      <c r="E55" s="119"/>
      <c r="F55" s="100"/>
      <c r="G55" s="2"/>
      <c r="H55" s="2"/>
    </row>
    <row r="56" spans="1:8" x14ac:dyDescent="0.2">
      <c r="A56">
        <v>1498</v>
      </c>
      <c r="B56" s="108"/>
      <c r="C56" s="2"/>
      <c r="D56" s="2"/>
      <c r="E56" s="119"/>
      <c r="F56" s="100"/>
      <c r="G56" s="2"/>
      <c r="H56" s="2"/>
    </row>
    <row r="57" spans="1:8" x14ac:dyDescent="0.2">
      <c r="A57">
        <v>732</v>
      </c>
      <c r="B57" s="108"/>
      <c r="C57" s="2"/>
      <c r="D57" s="2"/>
      <c r="E57" s="119"/>
      <c r="F57" s="100"/>
      <c r="G57" s="2"/>
      <c r="H57" s="2"/>
    </row>
    <row r="58" spans="1:8" x14ac:dyDescent="0.2">
      <c r="A58">
        <v>1100</v>
      </c>
      <c r="B58" s="108"/>
      <c r="C58" s="2"/>
      <c r="D58" s="2"/>
      <c r="E58" s="119"/>
      <c r="F58" s="100"/>
      <c r="G58" s="100"/>
      <c r="H58" s="180"/>
    </row>
    <row r="59" spans="1:8" x14ac:dyDescent="0.2">
      <c r="A59">
        <v>911</v>
      </c>
      <c r="B59" s="108"/>
      <c r="C59" s="2"/>
      <c r="D59" s="2"/>
      <c r="E59" s="119"/>
      <c r="F59" s="100"/>
      <c r="G59" s="2"/>
      <c r="H59" s="2"/>
    </row>
    <row r="60" spans="1:8" x14ac:dyDescent="0.2">
      <c r="A60">
        <v>1499</v>
      </c>
      <c r="B60" s="108"/>
      <c r="C60" s="2"/>
      <c r="D60" s="2"/>
      <c r="E60" s="119"/>
      <c r="F60" s="100"/>
      <c r="G60" s="2"/>
      <c r="H60" s="2"/>
    </row>
    <row r="61" spans="1:8" x14ac:dyDescent="0.2">
      <c r="A61">
        <v>1632</v>
      </c>
      <c r="B61" s="108"/>
      <c r="C61" s="2"/>
      <c r="D61" s="2"/>
      <c r="E61" s="119"/>
      <c r="F61" s="100"/>
      <c r="G61" s="2"/>
      <c r="H61" s="2"/>
    </row>
    <row r="62" spans="1:8" x14ac:dyDescent="0.2">
      <c r="A62">
        <v>1878</v>
      </c>
      <c r="B62" s="108"/>
      <c r="C62" s="2"/>
      <c r="D62" s="2"/>
      <c r="E62" s="119"/>
      <c r="F62" s="100"/>
      <c r="G62" s="100"/>
      <c r="H62" s="180"/>
    </row>
    <row r="63" spans="1:8" x14ac:dyDescent="0.2">
      <c r="A63">
        <v>1101</v>
      </c>
      <c r="B63" s="108"/>
      <c r="C63" s="2"/>
      <c r="D63" s="2"/>
      <c r="E63" s="119"/>
      <c r="F63" s="100"/>
      <c r="G63" s="100"/>
      <c r="H63" s="180"/>
    </row>
    <row r="64" spans="1:8" x14ac:dyDescent="0.2">
      <c r="A64">
        <v>1500</v>
      </c>
      <c r="B64" s="108"/>
      <c r="C64" s="2"/>
      <c r="D64" s="2"/>
      <c r="E64" s="119"/>
      <c r="F64" s="100"/>
      <c r="G64" s="2"/>
      <c r="H64" s="2"/>
    </row>
    <row r="65" spans="1:8" x14ac:dyDescent="0.2">
      <c r="A65">
        <v>1519</v>
      </c>
      <c r="B65" s="108"/>
      <c r="C65" s="2"/>
      <c r="D65" s="2"/>
      <c r="E65" s="119"/>
      <c r="F65" s="100"/>
      <c r="G65" s="2"/>
      <c r="H65" s="2"/>
    </row>
    <row r="66" spans="1:8" x14ac:dyDescent="0.2">
      <c r="A66">
        <v>1256</v>
      </c>
      <c r="B66" s="108"/>
      <c r="C66" s="2"/>
      <c r="D66" s="2"/>
      <c r="E66" s="119"/>
      <c r="F66" s="100"/>
      <c r="G66" s="2"/>
      <c r="H66" s="2"/>
    </row>
    <row r="67" spans="1:8" x14ac:dyDescent="0.2">
      <c r="A67">
        <v>1634</v>
      </c>
      <c r="B67" s="108"/>
      <c r="C67" s="2"/>
      <c r="D67" s="2"/>
      <c r="E67" s="119"/>
      <c r="F67" s="100"/>
      <c r="G67" s="2"/>
      <c r="H67" s="2"/>
    </row>
    <row r="68" spans="1:8" x14ac:dyDescent="0.2">
      <c r="A68">
        <v>1633</v>
      </c>
      <c r="B68" s="108"/>
      <c r="C68" s="2"/>
      <c r="D68" s="2"/>
      <c r="E68" s="119"/>
      <c r="F68" s="100"/>
      <c r="G68" s="2"/>
      <c r="H68" s="2"/>
    </row>
    <row r="69" spans="1:8" x14ac:dyDescent="0.2">
      <c r="A69">
        <v>1095</v>
      </c>
      <c r="B69" s="108"/>
      <c r="C69" s="2"/>
      <c r="D69" s="2"/>
      <c r="E69" s="119"/>
      <c r="F69" s="100"/>
      <c r="G69" s="100"/>
      <c r="H69" s="180"/>
    </row>
    <row r="70" spans="1:8" x14ac:dyDescent="0.2">
      <c r="A70">
        <v>1081</v>
      </c>
      <c r="B70" s="108"/>
      <c r="C70" s="2"/>
      <c r="D70" s="2"/>
      <c r="E70" s="119"/>
      <c r="F70" s="100"/>
      <c r="G70" s="100"/>
      <c r="H70" s="180"/>
    </row>
    <row r="71" spans="1:8" x14ac:dyDescent="0.2">
      <c r="A71">
        <v>1969</v>
      </c>
      <c r="B71" s="108"/>
      <c r="C71" s="2"/>
      <c r="D71" s="2"/>
      <c r="E71" s="119"/>
      <c r="F71" s="100"/>
      <c r="G71" s="2"/>
      <c r="H71" s="2"/>
    </row>
    <row r="72" spans="1:8" x14ac:dyDescent="0.2">
      <c r="A72">
        <v>1060</v>
      </c>
      <c r="B72" s="108"/>
      <c r="C72" s="2"/>
      <c r="D72" s="2"/>
      <c r="E72" s="119"/>
      <c r="F72" s="100"/>
      <c r="G72" s="100"/>
      <c r="H72" s="180"/>
    </row>
    <row r="73" spans="1:8" x14ac:dyDescent="0.2">
      <c r="A73">
        <v>1077</v>
      </c>
      <c r="B73" s="108"/>
      <c r="C73" s="2"/>
      <c r="D73" s="2"/>
      <c r="E73" s="119"/>
      <c r="F73" s="100"/>
      <c r="G73" s="100"/>
      <c r="H73" s="180"/>
    </row>
    <row r="74" spans="1:8" x14ac:dyDescent="0.2">
      <c r="A74">
        <v>998</v>
      </c>
      <c r="B74" s="108"/>
      <c r="C74" s="2"/>
      <c r="D74" s="2"/>
      <c r="E74" s="119"/>
      <c r="F74" s="100"/>
      <c r="G74" s="100"/>
      <c r="H74" s="180"/>
    </row>
    <row r="75" spans="1:8" x14ac:dyDescent="0.2">
      <c r="A75">
        <v>1082</v>
      </c>
      <c r="B75" s="108"/>
      <c r="C75" s="2"/>
      <c r="D75" s="2"/>
      <c r="E75" s="119"/>
      <c r="F75" s="100"/>
      <c r="G75" s="100"/>
      <c r="H75" s="180"/>
    </row>
    <row r="76" spans="1:8" x14ac:dyDescent="0.2">
      <c r="A76">
        <v>1083</v>
      </c>
      <c r="B76" s="108"/>
      <c r="C76" s="2"/>
      <c r="D76" s="2"/>
      <c r="E76" s="119"/>
      <c r="F76" s="100"/>
      <c r="G76" s="100"/>
      <c r="H76" s="180"/>
    </row>
    <row r="77" spans="1:8" x14ac:dyDescent="0.2">
      <c r="A77">
        <v>1093</v>
      </c>
      <c r="B77" s="108"/>
      <c r="C77" s="2"/>
      <c r="D77" s="2"/>
      <c r="E77" s="119"/>
      <c r="F77" s="100"/>
      <c r="G77" s="100"/>
      <c r="H77" s="180"/>
    </row>
    <row r="78" spans="1:8" x14ac:dyDescent="0.2">
      <c r="A78">
        <v>1102</v>
      </c>
      <c r="B78" s="108"/>
      <c r="C78" s="2"/>
      <c r="D78" s="2"/>
      <c r="E78" s="119"/>
      <c r="F78" s="100"/>
      <c r="G78" s="100"/>
      <c r="H78" s="180"/>
    </row>
    <row r="79" spans="1:8" x14ac:dyDescent="0.2">
      <c r="A79">
        <v>1103</v>
      </c>
      <c r="B79" s="108"/>
      <c r="C79" s="2"/>
      <c r="D79" s="2"/>
      <c r="E79" s="119"/>
      <c r="F79" s="100"/>
      <c r="G79" s="100"/>
      <c r="H79" s="180"/>
    </row>
    <row r="80" spans="1:8" x14ac:dyDescent="0.2">
      <c r="A80">
        <v>1104</v>
      </c>
      <c r="B80" s="108"/>
      <c r="C80" s="2"/>
      <c r="D80" s="2"/>
      <c r="E80" s="119"/>
      <c r="F80" s="100"/>
      <c r="G80" s="100"/>
      <c r="H80" s="180"/>
    </row>
    <row r="81" spans="1:8" x14ac:dyDescent="0.2">
      <c r="A81">
        <v>1105</v>
      </c>
      <c r="B81" s="108"/>
      <c r="C81" s="2"/>
      <c r="D81" s="2"/>
      <c r="E81" s="119"/>
      <c r="F81" s="100"/>
      <c r="G81" s="100"/>
      <c r="H81" s="180"/>
    </row>
    <row r="82" spans="1:8" x14ac:dyDescent="0.2">
      <c r="A82">
        <v>1106</v>
      </c>
      <c r="B82" s="108"/>
      <c r="C82" s="2"/>
      <c r="D82" s="2"/>
      <c r="E82" s="119"/>
      <c r="F82" s="100"/>
      <c r="G82" s="100"/>
      <c r="H82" s="180"/>
    </row>
    <row r="83" spans="1:8" x14ac:dyDescent="0.2">
      <c r="A83">
        <v>1107</v>
      </c>
      <c r="B83" s="108"/>
      <c r="C83" s="2"/>
      <c r="D83" s="2"/>
      <c r="E83" s="119"/>
      <c r="F83" s="100"/>
      <c r="G83" s="100"/>
      <c r="H83" s="180"/>
    </row>
    <row r="84" spans="1:8" x14ac:dyDescent="0.2">
      <c r="A84">
        <v>1108</v>
      </c>
      <c r="B84" s="108"/>
      <c r="C84" s="2"/>
      <c r="D84" s="2"/>
      <c r="E84" s="119"/>
      <c r="F84" s="100"/>
      <c r="G84" s="100"/>
      <c r="H84" s="180"/>
    </row>
    <row r="85" spans="1:8" x14ac:dyDescent="0.2">
      <c r="A85">
        <v>415</v>
      </c>
      <c r="B85" s="108"/>
      <c r="C85" s="2"/>
      <c r="D85" s="2"/>
      <c r="E85" s="119"/>
      <c r="F85" s="100"/>
      <c r="G85" s="100"/>
      <c r="H85" s="180"/>
    </row>
    <row r="86" spans="1:8" x14ac:dyDescent="0.2">
      <c r="A86">
        <v>957</v>
      </c>
      <c r="B86" s="108"/>
      <c r="C86" s="2"/>
      <c r="D86" s="2"/>
      <c r="E86" s="119"/>
      <c r="F86" s="100"/>
      <c r="G86" s="2"/>
      <c r="H86" s="2"/>
    </row>
    <row r="87" spans="1:8" x14ac:dyDescent="0.2">
      <c r="A87">
        <v>912</v>
      </c>
      <c r="B87" s="108"/>
      <c r="C87" s="2"/>
      <c r="D87" s="2"/>
      <c r="E87" s="119"/>
      <c r="F87" s="100"/>
      <c r="G87" s="2"/>
      <c r="H87" s="2"/>
    </row>
    <row r="88" spans="1:8" x14ac:dyDescent="0.2">
      <c r="A88">
        <v>1520</v>
      </c>
      <c r="B88" s="108"/>
      <c r="C88" s="2"/>
      <c r="D88" s="2"/>
      <c r="E88" s="119"/>
      <c r="F88" s="100"/>
      <c r="G88" s="2"/>
      <c r="H88" s="2"/>
    </row>
    <row r="89" spans="1:8" x14ac:dyDescent="0.2">
      <c r="A89">
        <v>1229</v>
      </c>
      <c r="B89" s="108"/>
      <c r="C89" s="2"/>
      <c r="D89" s="2"/>
      <c r="E89" s="119"/>
      <c r="F89" s="100"/>
      <c r="G89" s="2"/>
      <c r="H89" s="2"/>
    </row>
    <row r="90" spans="1:8" x14ac:dyDescent="0.2">
      <c r="A90">
        <v>733</v>
      </c>
      <c r="B90" s="108"/>
      <c r="C90" s="2"/>
      <c r="D90" s="2"/>
      <c r="E90" s="119"/>
      <c r="F90" s="100"/>
      <c r="G90" s="2"/>
      <c r="H90" s="2"/>
    </row>
    <row r="91" spans="1:8" x14ac:dyDescent="0.2">
      <c r="A91">
        <v>734</v>
      </c>
      <c r="B91" s="108"/>
      <c r="C91" s="2"/>
      <c r="D91" s="2"/>
      <c r="E91" s="119"/>
      <c r="F91" s="100"/>
      <c r="G91" s="2"/>
      <c r="H91" s="2"/>
    </row>
    <row r="92" spans="1:8" x14ac:dyDescent="0.2">
      <c r="A92">
        <v>735</v>
      </c>
      <c r="B92" s="108"/>
      <c r="C92" s="2"/>
      <c r="D92" s="2"/>
      <c r="E92" s="119"/>
      <c r="F92" s="100"/>
      <c r="G92" s="2"/>
      <c r="H92" s="2"/>
    </row>
    <row r="93" spans="1:8" x14ac:dyDescent="0.2">
      <c r="A93">
        <v>1044</v>
      </c>
      <c r="B93" s="108"/>
      <c r="C93" s="2"/>
      <c r="D93" s="2"/>
      <c r="E93" s="119"/>
      <c r="F93" s="100"/>
      <c r="G93" s="100"/>
      <c r="H93" s="180"/>
    </row>
    <row r="94" spans="1:8" x14ac:dyDescent="0.2">
      <c r="A94">
        <v>1109</v>
      </c>
      <c r="B94" s="108"/>
      <c r="C94" s="2"/>
      <c r="D94" s="2"/>
      <c r="E94" s="119"/>
      <c r="F94" s="100"/>
      <c r="G94" s="100"/>
      <c r="H94" s="180"/>
    </row>
    <row r="95" spans="1:8" x14ac:dyDescent="0.2">
      <c r="A95">
        <v>1230</v>
      </c>
      <c r="B95" s="108"/>
      <c r="C95" s="2"/>
      <c r="D95" s="2"/>
      <c r="E95" s="119"/>
      <c r="F95" s="100"/>
      <c r="G95" s="2"/>
      <c r="H95" s="2"/>
    </row>
    <row r="96" spans="1:8" x14ac:dyDescent="0.2">
      <c r="A96">
        <v>1501</v>
      </c>
      <c r="B96" s="108"/>
      <c r="C96" s="2"/>
      <c r="D96" s="2"/>
      <c r="E96" s="119"/>
      <c r="F96" s="100"/>
      <c r="G96" s="2"/>
      <c r="H96" s="2"/>
    </row>
    <row r="97" spans="1:8" x14ac:dyDescent="0.2">
      <c r="A97">
        <v>1028</v>
      </c>
      <c r="B97" s="108"/>
      <c r="C97" s="2"/>
      <c r="D97" s="2"/>
      <c r="E97" s="119"/>
      <c r="F97" s="100"/>
      <c r="G97" s="100"/>
      <c r="H97" s="180"/>
    </row>
    <row r="98" spans="1:8" x14ac:dyDescent="0.2">
      <c r="A98">
        <v>1110</v>
      </c>
      <c r="B98" s="108"/>
      <c r="C98" s="2"/>
      <c r="D98" s="2"/>
      <c r="E98" s="119"/>
      <c r="F98" s="100"/>
      <c r="G98" s="100"/>
      <c r="H98" s="180"/>
    </row>
    <row r="99" spans="1:8" x14ac:dyDescent="0.2">
      <c r="A99">
        <v>913</v>
      </c>
      <c r="B99" s="108"/>
      <c r="C99" s="2"/>
      <c r="D99" s="2"/>
      <c r="E99" s="119"/>
      <c r="F99" s="100"/>
      <c r="G99" s="2"/>
      <c r="H99" s="2"/>
    </row>
    <row r="100" spans="1:8" x14ac:dyDescent="0.2">
      <c r="A100">
        <v>1635</v>
      </c>
      <c r="B100" s="108"/>
      <c r="C100" s="2"/>
      <c r="D100" s="2"/>
      <c r="E100" s="119"/>
      <c r="F100" s="100"/>
      <c r="G100" s="2"/>
      <c r="H100" s="2"/>
    </row>
    <row r="101" spans="1:8" x14ac:dyDescent="0.2">
      <c r="A101">
        <v>1636</v>
      </c>
      <c r="B101" s="108"/>
      <c r="C101" s="2"/>
      <c r="D101" s="2"/>
      <c r="E101" s="119"/>
      <c r="F101" s="100"/>
      <c r="G101" s="2"/>
      <c r="H101" s="2"/>
    </row>
    <row r="102" spans="1:8" x14ac:dyDescent="0.2">
      <c r="A102">
        <v>1892</v>
      </c>
      <c r="B102" s="108"/>
      <c r="C102" s="2"/>
      <c r="D102" s="2"/>
      <c r="E102" s="119"/>
      <c r="F102" s="100"/>
      <c r="G102" s="100"/>
      <c r="H102" s="180"/>
    </row>
    <row r="103" spans="1:8" x14ac:dyDescent="0.2">
      <c r="A103">
        <v>1963</v>
      </c>
      <c r="B103" s="108"/>
      <c r="C103" s="2"/>
      <c r="D103" s="2"/>
      <c r="E103" s="119"/>
      <c r="F103" s="100"/>
      <c r="G103" s="100"/>
      <c r="H103" s="180"/>
    </row>
    <row r="104" spans="1:8" x14ac:dyDescent="0.2">
      <c r="A104">
        <v>1251</v>
      </c>
      <c r="B104" s="108"/>
      <c r="C104" s="2"/>
      <c r="D104" s="2"/>
      <c r="E104" s="119"/>
      <c r="F104" s="100"/>
      <c r="G104" s="2"/>
      <c r="H104" s="2"/>
    </row>
    <row r="105" spans="1:8" x14ac:dyDescent="0.2">
      <c r="A105">
        <v>956</v>
      </c>
      <c r="B105" s="108"/>
      <c r="C105" s="2"/>
      <c r="D105" s="2"/>
      <c r="E105" s="119"/>
      <c r="F105" s="100"/>
      <c r="G105" s="2"/>
      <c r="H105" s="2"/>
    </row>
    <row r="106" spans="1:8" x14ac:dyDescent="0.2">
      <c r="A106">
        <v>1637</v>
      </c>
      <c r="B106" s="108"/>
      <c r="C106" s="2"/>
      <c r="D106" s="2"/>
      <c r="E106" s="119"/>
      <c r="F106" s="100"/>
      <c r="G106" s="2"/>
      <c r="H106" s="2"/>
    </row>
    <row r="107" spans="1:8" x14ac:dyDescent="0.2">
      <c r="A107">
        <v>1638</v>
      </c>
      <c r="B107" s="108"/>
      <c r="C107" s="2"/>
      <c r="D107" s="2"/>
      <c r="E107" s="119"/>
      <c r="F107" s="100"/>
      <c r="G107" s="2"/>
      <c r="H107" s="2"/>
    </row>
    <row r="108" spans="1:8" x14ac:dyDescent="0.2">
      <c r="A108">
        <v>1838</v>
      </c>
      <c r="B108" s="108"/>
      <c r="C108" s="2"/>
      <c r="D108" s="2"/>
      <c r="E108" s="119"/>
      <c r="F108" s="100"/>
      <c r="G108" s="2"/>
      <c r="H108" s="2"/>
    </row>
    <row r="109" spans="1:8" x14ac:dyDescent="0.2">
      <c r="A109">
        <v>1970</v>
      </c>
      <c r="B109" s="108"/>
      <c r="C109" s="2"/>
      <c r="D109" s="2"/>
      <c r="E109" s="119"/>
      <c r="F109" s="100"/>
      <c r="G109" s="2"/>
      <c r="H109" s="2"/>
    </row>
    <row r="110" spans="1:8" x14ac:dyDescent="0.2">
      <c r="A110">
        <v>1041</v>
      </c>
      <c r="B110" s="108"/>
      <c r="C110" s="2"/>
      <c r="D110" s="2"/>
      <c r="E110" s="119"/>
      <c r="F110" s="100"/>
      <c r="G110" s="100"/>
      <c r="H110" s="180"/>
    </row>
    <row r="111" spans="1:8" x14ac:dyDescent="0.2">
      <c r="A111">
        <v>1521</v>
      </c>
      <c r="B111" s="108"/>
      <c r="C111" s="2"/>
      <c r="D111" s="2"/>
      <c r="E111" s="119"/>
      <c r="F111" s="100"/>
      <c r="G111" s="2"/>
      <c r="H111" s="2"/>
    </row>
    <row r="112" spans="1:8" x14ac:dyDescent="0.2">
      <c r="A112">
        <v>1016</v>
      </c>
      <c r="B112" s="108"/>
      <c r="C112" s="2"/>
      <c r="D112" s="2"/>
      <c r="E112" s="119"/>
      <c r="F112" s="100"/>
      <c r="G112" s="100"/>
      <c r="H112" s="180"/>
    </row>
    <row r="113" spans="1:8" x14ac:dyDescent="0.2">
      <c r="A113">
        <v>1111</v>
      </c>
      <c r="B113" s="108"/>
      <c r="C113" s="2"/>
      <c r="D113" s="2"/>
      <c r="E113" s="119"/>
      <c r="F113" s="100"/>
      <c r="G113" s="100"/>
      <c r="H113" s="180"/>
    </row>
    <row r="114" spans="1:8" x14ac:dyDescent="0.2">
      <c r="A114">
        <v>1112</v>
      </c>
      <c r="B114" s="108"/>
      <c r="C114" s="2"/>
      <c r="D114" s="2"/>
      <c r="E114" s="119"/>
      <c r="F114" s="100"/>
      <c r="G114" s="100"/>
      <c r="H114" s="180"/>
    </row>
    <row r="115" spans="1:8" x14ac:dyDescent="0.2">
      <c r="A115">
        <v>1113</v>
      </c>
      <c r="B115" s="108"/>
      <c r="C115" s="2"/>
      <c r="D115" s="2"/>
      <c r="E115" s="119"/>
      <c r="F115" s="100"/>
      <c r="G115" s="100"/>
      <c r="H115" s="180"/>
    </row>
    <row r="116" spans="1:8" x14ac:dyDescent="0.2">
      <c r="A116">
        <v>1114</v>
      </c>
      <c r="B116" s="108"/>
      <c r="C116" s="2"/>
      <c r="D116" s="2"/>
      <c r="E116" s="119"/>
      <c r="F116" s="100"/>
      <c r="G116" s="100"/>
      <c r="H116" s="180"/>
    </row>
    <row r="117" spans="1:8" x14ac:dyDescent="0.2">
      <c r="A117">
        <v>1115</v>
      </c>
      <c r="B117" s="108"/>
      <c r="C117" s="2"/>
      <c r="D117" s="2"/>
      <c r="E117" s="119"/>
      <c r="F117" s="100"/>
      <c r="G117" s="100"/>
      <c r="H117" s="180"/>
    </row>
    <row r="118" spans="1:8" x14ac:dyDescent="0.2">
      <c r="A118">
        <v>1116</v>
      </c>
      <c r="B118" s="108"/>
      <c r="C118" s="2"/>
      <c r="D118" s="2"/>
      <c r="E118" s="119"/>
      <c r="F118" s="100"/>
      <c r="G118" s="100"/>
      <c r="H118" s="180"/>
    </row>
    <row r="119" spans="1:8" x14ac:dyDescent="0.2">
      <c r="A119">
        <v>1117</v>
      </c>
      <c r="B119" s="108"/>
      <c r="C119" s="2"/>
      <c r="D119" s="2"/>
      <c r="E119" s="119"/>
      <c r="F119" s="100"/>
      <c r="G119" s="100"/>
      <c r="H119" s="180"/>
    </row>
    <row r="120" spans="1:8" x14ac:dyDescent="0.2">
      <c r="A120">
        <v>1118</v>
      </c>
      <c r="B120" s="108"/>
      <c r="C120" s="2"/>
      <c r="D120" s="2"/>
      <c r="E120" s="119"/>
      <c r="F120" s="100"/>
      <c r="G120" s="100"/>
      <c r="H120" s="180"/>
    </row>
    <row r="121" spans="1:8" x14ac:dyDescent="0.2">
      <c r="A121">
        <v>1231</v>
      </c>
      <c r="B121" s="108"/>
      <c r="C121" s="2"/>
      <c r="D121" s="2"/>
      <c r="E121" s="119"/>
      <c r="F121" s="100"/>
      <c r="G121" s="2"/>
      <c r="H121" s="2"/>
    </row>
    <row r="122" spans="1:8" x14ac:dyDescent="0.2">
      <c r="A122">
        <v>1502</v>
      </c>
      <c r="B122" s="108"/>
      <c r="C122" s="2"/>
      <c r="D122" s="2"/>
      <c r="E122" s="119"/>
      <c r="F122" s="100"/>
      <c r="G122" s="2"/>
      <c r="H122" s="2"/>
    </row>
    <row r="123" spans="1:8" x14ac:dyDescent="0.2">
      <c r="A123">
        <v>843</v>
      </c>
      <c r="B123" s="108"/>
      <c r="C123" s="2"/>
      <c r="D123" s="2"/>
      <c r="E123" s="119"/>
      <c r="F123" s="100"/>
      <c r="G123" s="2"/>
      <c r="H123" s="2"/>
    </row>
    <row r="124" spans="1:8" x14ac:dyDescent="0.2">
      <c r="A124">
        <v>958</v>
      </c>
      <c r="B124" s="108"/>
      <c r="C124" s="2"/>
      <c r="D124" s="2"/>
      <c r="E124" s="119"/>
      <c r="F124" s="100"/>
      <c r="G124" s="2"/>
      <c r="H124" s="2"/>
    </row>
    <row r="125" spans="1:8" x14ac:dyDescent="0.2">
      <c r="A125">
        <v>736</v>
      </c>
      <c r="B125" s="108"/>
      <c r="C125" s="2"/>
      <c r="D125" s="2"/>
      <c r="E125" s="119"/>
      <c r="F125" s="100"/>
      <c r="G125" s="2"/>
      <c r="H125" s="2"/>
    </row>
    <row r="126" spans="1:8" x14ac:dyDescent="0.2">
      <c r="A126">
        <v>1817</v>
      </c>
      <c r="B126" s="108"/>
      <c r="C126" s="2"/>
      <c r="D126" s="2"/>
      <c r="E126" s="119"/>
      <c r="F126" s="100"/>
      <c r="G126" s="2"/>
      <c r="H126" s="2"/>
    </row>
    <row r="127" spans="1:8" x14ac:dyDescent="0.2">
      <c r="A127">
        <v>737</v>
      </c>
      <c r="B127" s="108"/>
      <c r="C127" s="2"/>
      <c r="D127" s="2"/>
      <c r="E127" s="119"/>
      <c r="F127" s="100"/>
      <c r="G127" s="2"/>
      <c r="H127" s="2"/>
    </row>
    <row r="128" spans="1:8" x14ac:dyDescent="0.2">
      <c r="A128">
        <v>738</v>
      </c>
      <c r="B128" s="108"/>
      <c r="C128" s="2"/>
      <c r="D128" s="2"/>
      <c r="E128" s="119"/>
      <c r="F128" s="100"/>
      <c r="G128" s="2"/>
      <c r="H128" s="2"/>
    </row>
    <row r="129" spans="1:8" x14ac:dyDescent="0.2">
      <c r="A129">
        <v>739</v>
      </c>
      <c r="B129" s="108"/>
      <c r="C129" s="2"/>
      <c r="D129" s="2"/>
      <c r="E129" s="119"/>
      <c r="F129" s="100"/>
      <c r="G129" s="2"/>
      <c r="H129" s="2"/>
    </row>
    <row r="130" spans="1:8" x14ac:dyDescent="0.2">
      <c r="A130">
        <v>959</v>
      </c>
      <c r="B130" s="108"/>
      <c r="C130" s="2"/>
      <c r="D130" s="2"/>
      <c r="E130" s="119"/>
      <c r="F130" s="100"/>
      <c r="G130" s="2"/>
      <c r="H130" s="2"/>
    </row>
    <row r="131" spans="1:8" x14ac:dyDescent="0.2">
      <c r="A131">
        <v>1925</v>
      </c>
      <c r="B131" s="108"/>
      <c r="C131" s="2"/>
      <c r="D131" s="2"/>
      <c r="E131" s="119"/>
      <c r="F131" s="100"/>
      <c r="G131" s="100"/>
      <c r="H131" s="180"/>
    </row>
    <row r="132" spans="1:8" x14ac:dyDescent="0.2">
      <c r="A132">
        <v>1119</v>
      </c>
      <c r="B132" s="108"/>
      <c r="C132" s="2"/>
      <c r="D132" s="2"/>
      <c r="E132" s="119"/>
      <c r="F132" s="100"/>
      <c r="G132" s="100"/>
      <c r="H132" s="180"/>
    </row>
    <row r="133" spans="1:8" x14ac:dyDescent="0.2">
      <c r="A133">
        <v>890</v>
      </c>
      <c r="B133" s="108"/>
      <c r="C133" s="2"/>
      <c r="D133" s="2"/>
      <c r="E133" s="119"/>
      <c r="F133" s="100"/>
      <c r="G133" s="2"/>
      <c r="H133" s="2"/>
    </row>
    <row r="134" spans="1:8" x14ac:dyDescent="0.2">
      <c r="A134">
        <v>1971</v>
      </c>
      <c r="B134" s="108"/>
      <c r="C134" s="2"/>
      <c r="D134" s="2"/>
      <c r="E134" s="119"/>
      <c r="F134" s="100"/>
      <c r="G134" s="2"/>
      <c r="H134" s="2"/>
    </row>
    <row r="135" spans="1:8" x14ac:dyDescent="0.2">
      <c r="A135">
        <v>1522</v>
      </c>
      <c r="B135" s="108"/>
      <c r="C135" s="2"/>
      <c r="D135" s="2"/>
      <c r="E135" s="119"/>
      <c r="F135" s="100"/>
      <c r="G135" s="2"/>
      <c r="H135" s="2"/>
    </row>
    <row r="136" spans="1:8" x14ac:dyDescent="0.2">
      <c r="A136">
        <v>1523</v>
      </c>
      <c r="B136" s="108"/>
      <c r="C136" s="2"/>
      <c r="D136" s="2"/>
      <c r="E136" s="119"/>
      <c r="F136" s="100"/>
      <c r="G136" s="2"/>
      <c r="H136" s="2"/>
    </row>
    <row r="137" spans="1:8" x14ac:dyDescent="0.2">
      <c r="A137">
        <v>1029</v>
      </c>
      <c r="B137" s="108"/>
      <c r="C137" s="2"/>
      <c r="D137" s="2"/>
      <c r="E137" s="119"/>
      <c r="F137" s="100"/>
      <c r="G137" s="100"/>
      <c r="H137" s="180"/>
    </row>
    <row r="138" spans="1:8" x14ac:dyDescent="0.2">
      <c r="A138">
        <v>1120</v>
      </c>
      <c r="B138" s="108"/>
      <c r="C138" s="2"/>
      <c r="D138" s="2"/>
      <c r="E138" s="119"/>
      <c r="F138" s="100"/>
      <c r="G138" s="100"/>
      <c r="H138" s="180"/>
    </row>
    <row r="139" spans="1:8" x14ac:dyDescent="0.2">
      <c r="A139">
        <v>1121</v>
      </c>
      <c r="B139" s="108"/>
      <c r="C139" s="2"/>
      <c r="D139" s="2"/>
      <c r="E139" s="119"/>
      <c r="F139" s="100"/>
      <c r="G139" s="100"/>
      <c r="H139" s="180"/>
    </row>
    <row r="140" spans="1:8" x14ac:dyDescent="0.2">
      <c r="A140">
        <v>1639</v>
      </c>
      <c r="B140" s="108"/>
      <c r="C140" s="2"/>
      <c r="D140" s="2"/>
      <c r="E140" s="119"/>
      <c r="F140" s="100"/>
      <c r="G140" s="2"/>
      <c r="H140" s="2"/>
    </row>
    <row r="141" spans="1:8" x14ac:dyDescent="0.2">
      <c r="A141">
        <v>1263</v>
      </c>
      <c r="B141" s="108"/>
      <c r="C141" s="2"/>
      <c r="D141" s="2"/>
      <c r="E141" s="119"/>
      <c r="F141" s="100"/>
      <c r="G141" s="100"/>
      <c r="H141" s="2"/>
    </row>
    <row r="142" spans="1:8" x14ac:dyDescent="0.2">
      <c r="A142">
        <v>1048</v>
      </c>
      <c r="B142" s="108"/>
      <c r="C142" s="2"/>
      <c r="D142" s="2"/>
      <c r="E142" s="119"/>
      <c r="F142" s="100"/>
      <c r="G142" s="100"/>
      <c r="H142" s="180"/>
    </row>
    <row r="143" spans="1:8" x14ac:dyDescent="0.2">
      <c r="A143">
        <v>1691</v>
      </c>
      <c r="B143" s="108"/>
      <c r="C143" s="2"/>
      <c r="D143" s="2"/>
      <c r="E143" s="119"/>
      <c r="F143" s="100"/>
      <c r="G143" s="2"/>
      <c r="H143" s="2"/>
    </row>
    <row r="144" spans="1:8" x14ac:dyDescent="0.2">
      <c r="A144">
        <v>1839</v>
      </c>
      <c r="B144" s="108"/>
      <c r="C144" s="2"/>
      <c r="D144" s="2"/>
      <c r="E144" s="119"/>
      <c r="F144" s="100"/>
      <c r="G144" s="2"/>
      <c r="H144" s="2"/>
    </row>
    <row r="145" spans="1:8" x14ac:dyDescent="0.2">
      <c r="A145">
        <v>1524</v>
      </c>
      <c r="B145" s="108"/>
      <c r="C145" s="2"/>
      <c r="D145" s="2"/>
      <c r="E145" s="119"/>
      <c r="F145" s="100"/>
      <c r="G145" s="2"/>
      <c r="H145" s="2"/>
    </row>
    <row r="146" spans="1:8" x14ac:dyDescent="0.2">
      <c r="A146">
        <v>1692</v>
      </c>
      <c r="B146" s="108"/>
      <c r="C146" s="2"/>
      <c r="D146" s="2"/>
      <c r="E146" s="119"/>
      <c r="F146" s="100"/>
      <c r="G146" s="2"/>
      <c r="H146" s="2"/>
    </row>
    <row r="147" spans="1:8" x14ac:dyDescent="0.2">
      <c r="A147">
        <v>1840</v>
      </c>
      <c r="B147" s="108"/>
      <c r="C147" s="2"/>
      <c r="D147" s="2"/>
      <c r="E147" s="119"/>
      <c r="F147" s="100"/>
      <c r="G147" s="2"/>
      <c r="H147" s="2"/>
    </row>
    <row r="148" spans="1:8" x14ac:dyDescent="0.2">
      <c r="A148">
        <v>1677</v>
      </c>
      <c r="B148" s="108"/>
      <c r="C148" s="2"/>
      <c r="D148" s="2"/>
      <c r="E148" s="119"/>
      <c r="F148" s="100"/>
      <c r="G148" s="2"/>
      <c r="H148" s="2"/>
    </row>
    <row r="149" spans="1:8" x14ac:dyDescent="0.2">
      <c r="A149">
        <v>1640</v>
      </c>
      <c r="B149" s="108"/>
      <c r="C149" s="2"/>
      <c r="D149" s="2"/>
      <c r="E149" s="119"/>
      <c r="F149" s="100"/>
      <c r="G149" s="2"/>
      <c r="H149" s="2"/>
    </row>
    <row r="150" spans="1:8" x14ac:dyDescent="0.2">
      <c r="A150">
        <v>446</v>
      </c>
      <c r="B150" s="108"/>
      <c r="C150" s="2"/>
      <c r="D150" s="2"/>
      <c r="E150" s="119"/>
      <c r="F150" s="100"/>
      <c r="G150" s="2"/>
      <c r="H150" s="2"/>
    </row>
    <row r="151" spans="1:8" x14ac:dyDescent="0.2">
      <c r="A151">
        <v>1061</v>
      </c>
      <c r="B151" s="108"/>
      <c r="C151" s="2"/>
      <c r="D151" s="2"/>
      <c r="E151" s="119"/>
      <c r="F151" s="100"/>
      <c r="G151" s="100"/>
      <c r="H151" s="180"/>
    </row>
    <row r="152" spans="1:8" x14ac:dyDescent="0.2">
      <c r="A152">
        <v>1045</v>
      </c>
      <c r="B152" s="108"/>
      <c r="C152" s="2"/>
      <c r="D152" s="2"/>
      <c r="E152" s="119"/>
      <c r="F152" s="100"/>
      <c r="G152" s="100"/>
      <c r="H152" s="180"/>
    </row>
    <row r="153" spans="1:8" x14ac:dyDescent="0.2">
      <c r="A153">
        <v>1841</v>
      </c>
      <c r="B153" s="108"/>
      <c r="C153" s="2"/>
      <c r="D153" s="2"/>
      <c r="E153" s="119"/>
      <c r="F153" s="100"/>
      <c r="G153" s="2"/>
      <c r="H153" s="2"/>
    </row>
    <row r="154" spans="1:8" x14ac:dyDescent="0.2">
      <c r="A154">
        <v>844</v>
      </c>
      <c r="B154" s="108"/>
      <c r="C154" s="2"/>
      <c r="D154" s="2"/>
      <c r="E154" s="119"/>
      <c r="F154" s="100"/>
      <c r="G154" s="2"/>
      <c r="H154" s="2"/>
    </row>
    <row r="155" spans="1:8" x14ac:dyDescent="0.2">
      <c r="A155">
        <v>1084</v>
      </c>
      <c r="B155" s="108"/>
      <c r="C155" s="2"/>
      <c r="D155" s="2"/>
      <c r="E155" s="119"/>
      <c r="F155" s="100"/>
      <c r="G155" s="100"/>
      <c r="H155" s="180"/>
    </row>
    <row r="156" spans="1:8" x14ac:dyDescent="0.2">
      <c r="A156">
        <v>1122</v>
      </c>
      <c r="B156" s="108"/>
      <c r="C156" s="2"/>
      <c r="D156" s="2"/>
      <c r="E156" s="119"/>
      <c r="F156" s="100"/>
      <c r="G156" s="100"/>
      <c r="H156" s="180"/>
    </row>
    <row r="157" spans="1:8" x14ac:dyDescent="0.2">
      <c r="A157">
        <v>467</v>
      </c>
      <c r="B157" s="108"/>
      <c r="C157" s="2"/>
      <c r="D157" s="2"/>
      <c r="E157" s="119"/>
      <c r="F157" s="100"/>
      <c r="G157" s="100"/>
      <c r="H157" s="180"/>
    </row>
    <row r="158" spans="1:8" x14ac:dyDescent="0.2">
      <c r="A158">
        <v>469</v>
      </c>
      <c r="B158" s="108"/>
      <c r="C158" s="2"/>
      <c r="D158" s="2"/>
      <c r="E158" s="119"/>
      <c r="F158" s="100"/>
      <c r="G158" s="100"/>
      <c r="H158" s="180"/>
    </row>
    <row r="159" spans="1:8" x14ac:dyDescent="0.2">
      <c r="A159">
        <v>1123</v>
      </c>
      <c r="B159" s="108"/>
      <c r="C159" s="2"/>
      <c r="D159" s="2"/>
      <c r="E159" s="119"/>
      <c r="F159" s="100"/>
      <c r="G159" s="100"/>
      <c r="H159" s="180"/>
    </row>
    <row r="160" spans="1:8" x14ac:dyDescent="0.2">
      <c r="A160">
        <v>1124</v>
      </c>
      <c r="B160" s="108"/>
      <c r="C160" s="2"/>
      <c r="D160" s="2"/>
      <c r="E160" s="119"/>
      <c r="F160" s="100"/>
      <c r="G160" s="100"/>
      <c r="H160" s="180"/>
    </row>
    <row r="161" spans="1:8" x14ac:dyDescent="0.2">
      <c r="A161">
        <v>1125</v>
      </c>
      <c r="B161" s="108"/>
      <c r="C161" s="2"/>
      <c r="D161" s="2"/>
      <c r="E161" s="119"/>
      <c r="F161" s="100"/>
      <c r="G161" s="100"/>
      <c r="H161" s="180"/>
    </row>
    <row r="162" spans="1:8" x14ac:dyDescent="0.2">
      <c r="A162">
        <v>1126</v>
      </c>
      <c r="B162" s="108"/>
      <c r="C162" s="2"/>
      <c r="D162" s="2"/>
      <c r="E162" s="119"/>
      <c r="F162" s="100"/>
      <c r="G162" s="100"/>
      <c r="H162" s="180"/>
    </row>
    <row r="163" spans="1:8" x14ac:dyDescent="0.2">
      <c r="A163">
        <v>961</v>
      </c>
      <c r="B163" s="108"/>
      <c r="C163" s="2"/>
      <c r="D163" s="2"/>
      <c r="E163" s="119"/>
      <c r="F163" s="100"/>
      <c r="G163" s="2"/>
      <c r="H163" s="2"/>
    </row>
    <row r="164" spans="1:8" x14ac:dyDescent="0.2">
      <c r="A164">
        <v>891</v>
      </c>
      <c r="B164" s="108"/>
      <c r="C164" s="2"/>
      <c r="D164" s="2"/>
      <c r="E164" s="119"/>
      <c r="F164" s="100"/>
      <c r="G164" s="2"/>
      <c r="H164" s="2"/>
    </row>
    <row r="165" spans="1:8" x14ac:dyDescent="0.2">
      <c r="A165">
        <v>914</v>
      </c>
      <c r="B165" s="108"/>
      <c r="C165" s="2"/>
      <c r="D165" s="2"/>
      <c r="E165" s="119"/>
      <c r="F165" s="100"/>
      <c r="G165" s="2"/>
      <c r="H165" s="2"/>
    </row>
    <row r="166" spans="1:8" x14ac:dyDescent="0.2">
      <c r="A166">
        <v>962</v>
      </c>
      <c r="B166" s="108"/>
      <c r="C166" s="2"/>
      <c r="D166" s="2"/>
      <c r="E166" s="119"/>
      <c r="F166" s="100"/>
      <c r="G166" s="2"/>
      <c r="H166" s="2"/>
    </row>
    <row r="167" spans="1:8" x14ac:dyDescent="0.2">
      <c r="A167">
        <v>869</v>
      </c>
      <c r="B167" s="108"/>
      <c r="C167" s="2"/>
      <c r="D167" s="2"/>
      <c r="E167" s="119"/>
      <c r="F167" s="100"/>
      <c r="G167" s="2"/>
      <c r="H167" s="2"/>
    </row>
    <row r="168" spans="1:8" x14ac:dyDescent="0.2">
      <c r="A168">
        <v>740</v>
      </c>
      <c r="B168" s="108"/>
      <c r="C168" s="2"/>
      <c r="D168" s="2"/>
      <c r="E168" s="119"/>
      <c r="F168" s="100"/>
      <c r="G168" s="2"/>
      <c r="H168" s="2"/>
    </row>
    <row r="169" spans="1:8" x14ac:dyDescent="0.2">
      <c r="A169">
        <v>1820</v>
      </c>
      <c r="B169" s="108"/>
      <c r="C169" s="2"/>
      <c r="D169" s="2"/>
      <c r="E169" s="119"/>
      <c r="F169" s="100"/>
      <c r="G169" s="2"/>
      <c r="H169" s="2"/>
    </row>
    <row r="170" spans="1:8" x14ac:dyDescent="0.2">
      <c r="A170">
        <v>741</v>
      </c>
      <c r="B170" s="108"/>
      <c r="C170" s="2"/>
      <c r="D170" s="2"/>
      <c r="E170" s="119"/>
      <c r="F170" s="100"/>
      <c r="G170" s="2"/>
      <c r="H170" s="2"/>
    </row>
    <row r="171" spans="1:8" x14ac:dyDescent="0.2">
      <c r="A171">
        <v>1693</v>
      </c>
      <c r="B171" s="108"/>
      <c r="C171" s="2"/>
      <c r="D171" s="2"/>
      <c r="E171" s="119"/>
      <c r="F171" s="100"/>
      <c r="G171" s="2"/>
      <c r="H171" s="2"/>
    </row>
    <row r="172" spans="1:8" x14ac:dyDescent="0.2">
      <c r="A172">
        <v>1694</v>
      </c>
      <c r="B172" s="108"/>
      <c r="C172" s="2"/>
      <c r="D172" s="2"/>
      <c r="E172" s="119"/>
      <c r="F172" s="100"/>
      <c r="G172" s="2"/>
      <c r="H172" s="2"/>
    </row>
    <row r="173" spans="1:8" x14ac:dyDescent="0.2">
      <c r="A173">
        <v>742</v>
      </c>
      <c r="B173" s="108"/>
      <c r="C173" s="2"/>
      <c r="D173" s="2"/>
      <c r="E173" s="119"/>
      <c r="F173" s="100"/>
      <c r="G173" s="2"/>
      <c r="H173" s="2"/>
    </row>
    <row r="174" spans="1:8" x14ac:dyDescent="0.2">
      <c r="A174">
        <v>999</v>
      </c>
      <c r="B174" s="108"/>
      <c r="C174" s="2"/>
      <c r="D174" s="2"/>
      <c r="E174" s="119"/>
      <c r="F174" s="100"/>
      <c r="G174" s="100"/>
      <c r="H174" s="180"/>
    </row>
    <row r="175" spans="1:8" x14ac:dyDescent="0.2">
      <c r="A175">
        <v>1127</v>
      </c>
      <c r="B175" s="108"/>
      <c r="C175" s="2"/>
      <c r="D175" s="2"/>
      <c r="E175" s="119"/>
      <c r="F175" s="100"/>
      <c r="G175" s="100"/>
      <c r="H175" s="180"/>
    </row>
    <row r="176" spans="1:8" x14ac:dyDescent="0.2">
      <c r="A176">
        <v>1695</v>
      </c>
      <c r="B176" s="108"/>
      <c r="C176" s="2"/>
      <c r="D176" s="2"/>
      <c r="E176" s="119"/>
      <c r="F176" s="100"/>
      <c r="G176" s="2"/>
      <c r="H176" s="2"/>
    </row>
    <row r="177" spans="1:8" x14ac:dyDescent="0.2">
      <c r="A177">
        <v>1525</v>
      </c>
      <c r="B177" s="108"/>
      <c r="C177" s="2"/>
      <c r="D177" s="2"/>
      <c r="E177" s="119"/>
      <c r="F177" s="100"/>
      <c r="G177" s="2"/>
      <c r="H177" s="2"/>
    </row>
    <row r="178" spans="1:8" x14ac:dyDescent="0.2">
      <c r="A178">
        <v>1696</v>
      </c>
      <c r="B178" s="108"/>
      <c r="C178" s="2"/>
      <c r="D178" s="2"/>
      <c r="E178" s="119"/>
      <c r="F178" s="100"/>
      <c r="G178" s="2"/>
      <c r="H178" s="2"/>
    </row>
    <row r="179" spans="1:8" x14ac:dyDescent="0.2">
      <c r="A179">
        <v>845</v>
      </c>
      <c r="B179" s="108"/>
      <c r="C179" s="2"/>
      <c r="D179" s="2"/>
      <c r="E179" s="119"/>
      <c r="F179" s="100"/>
      <c r="G179" s="2"/>
      <c r="H179" s="2"/>
    </row>
    <row r="180" spans="1:8" x14ac:dyDescent="0.2">
      <c r="A180">
        <v>915</v>
      </c>
      <c r="B180" s="108"/>
      <c r="C180" s="2"/>
      <c r="D180" s="2"/>
      <c r="E180" s="119"/>
      <c r="F180" s="100"/>
      <c r="G180" s="2"/>
      <c r="H180" s="2"/>
    </row>
    <row r="181" spans="1:8" x14ac:dyDescent="0.2">
      <c r="A181">
        <v>1503</v>
      </c>
      <c r="B181" s="108"/>
      <c r="C181" s="2"/>
      <c r="D181" s="2"/>
      <c r="E181" s="119"/>
      <c r="F181" s="100"/>
      <c r="G181" s="2"/>
      <c r="H181" s="2"/>
    </row>
    <row r="182" spans="1:8" x14ac:dyDescent="0.2">
      <c r="A182">
        <v>1697</v>
      </c>
      <c r="B182" s="108"/>
      <c r="C182" s="2"/>
      <c r="D182" s="2"/>
      <c r="E182" s="119"/>
      <c r="F182" s="100"/>
      <c r="G182" s="2"/>
      <c r="H182" s="2"/>
    </row>
    <row r="183" spans="1:8" x14ac:dyDescent="0.2">
      <c r="A183">
        <v>1642</v>
      </c>
      <c r="B183" s="108"/>
      <c r="C183" s="2"/>
      <c r="D183" s="2"/>
      <c r="E183" s="119"/>
      <c r="F183" s="100"/>
      <c r="G183" s="2"/>
      <c r="H183" s="2"/>
    </row>
    <row r="184" spans="1:8" x14ac:dyDescent="0.2">
      <c r="A184">
        <v>916</v>
      </c>
      <c r="B184" s="108"/>
      <c r="C184" s="2"/>
      <c r="D184" s="2"/>
      <c r="E184" s="119"/>
      <c r="F184" s="100"/>
      <c r="G184" s="2"/>
      <c r="H184" s="2"/>
    </row>
    <row r="185" spans="1:8" x14ac:dyDescent="0.2">
      <c r="A185">
        <v>1679</v>
      </c>
      <c r="B185" s="108"/>
      <c r="C185" s="2"/>
      <c r="D185" s="2"/>
      <c r="E185" s="119"/>
      <c r="F185" s="100"/>
      <c r="G185" s="2"/>
      <c r="H185" s="2"/>
    </row>
    <row r="186" spans="1:8" x14ac:dyDescent="0.2">
      <c r="A186">
        <v>1641</v>
      </c>
      <c r="B186" s="108"/>
      <c r="C186" s="2"/>
      <c r="D186" s="2"/>
      <c r="E186" s="119"/>
      <c r="F186" s="100"/>
      <c r="G186" s="2"/>
      <c r="H186" s="2"/>
    </row>
    <row r="187" spans="1:8" x14ac:dyDescent="0.2">
      <c r="A187">
        <v>1643</v>
      </c>
      <c r="B187" s="108"/>
      <c r="C187" s="2"/>
      <c r="D187" s="2"/>
      <c r="E187" s="119"/>
      <c r="F187" s="100"/>
      <c r="G187" s="2"/>
      <c r="H187" s="2"/>
    </row>
    <row r="188" spans="1:8" x14ac:dyDescent="0.2">
      <c r="A188">
        <v>1868</v>
      </c>
      <c r="B188" s="108"/>
      <c r="C188" s="2"/>
      <c r="D188" s="2"/>
      <c r="E188" s="119"/>
      <c r="F188" s="100"/>
      <c r="G188" s="100"/>
      <c r="H188" s="180"/>
    </row>
    <row r="189" spans="1:8" x14ac:dyDescent="0.2">
      <c r="A189">
        <v>1872</v>
      </c>
      <c r="B189" s="108"/>
      <c r="C189" s="2"/>
      <c r="D189" s="2"/>
      <c r="E189" s="119"/>
      <c r="F189" s="100"/>
      <c r="G189" s="100"/>
      <c r="H189" s="180"/>
    </row>
    <row r="190" spans="1:8" x14ac:dyDescent="0.2">
      <c r="A190">
        <v>1947</v>
      </c>
      <c r="B190" s="108"/>
      <c r="C190" s="2"/>
      <c r="D190" s="2"/>
      <c r="E190" s="119"/>
      <c r="F190" s="100"/>
      <c r="G190" s="100"/>
      <c r="H190" s="180"/>
    </row>
    <row r="191" spans="1:8" x14ac:dyDescent="0.2">
      <c r="A191">
        <v>1946</v>
      </c>
      <c r="B191" s="108"/>
      <c r="C191" s="2"/>
      <c r="D191" s="2"/>
      <c r="E191" s="119"/>
      <c r="F191" s="100"/>
      <c r="G191" s="100"/>
      <c r="H191" s="180"/>
    </row>
    <row r="192" spans="1:8" x14ac:dyDescent="0.2">
      <c r="A192">
        <v>1964</v>
      </c>
      <c r="B192" s="108"/>
      <c r="C192" s="2"/>
      <c r="D192" s="2"/>
      <c r="E192" s="119"/>
      <c r="F192" s="100"/>
      <c r="G192" s="100"/>
      <c r="H192" s="180"/>
    </row>
    <row r="193" spans="1:8" x14ac:dyDescent="0.2">
      <c r="A193">
        <v>1698</v>
      </c>
      <c r="B193" s="108"/>
      <c r="C193" s="2"/>
      <c r="D193" s="2"/>
      <c r="E193" s="119"/>
      <c r="F193" s="100"/>
      <c r="G193" s="2"/>
      <c r="H193" s="2"/>
    </row>
    <row r="194" spans="1:8" x14ac:dyDescent="0.2">
      <c r="A194">
        <v>723</v>
      </c>
      <c r="B194" s="108"/>
      <c r="C194" s="2"/>
      <c r="D194" s="2"/>
      <c r="E194" s="119"/>
      <c r="F194" s="100"/>
      <c r="G194" s="2"/>
      <c r="H194" s="2"/>
    </row>
    <row r="195" spans="1:8" x14ac:dyDescent="0.2">
      <c r="A195">
        <v>1842</v>
      </c>
      <c r="B195" s="108"/>
      <c r="C195" s="2"/>
      <c r="D195" s="2"/>
      <c r="E195" s="119"/>
      <c r="F195" s="100"/>
      <c r="G195" s="2"/>
      <c r="H195" s="2"/>
    </row>
    <row r="196" spans="1:8" x14ac:dyDescent="0.2">
      <c r="A196">
        <v>1222</v>
      </c>
      <c r="B196" s="108"/>
      <c r="C196" s="2"/>
      <c r="D196" s="2"/>
      <c r="E196" s="119"/>
      <c r="F196" s="100"/>
      <c r="G196" s="2"/>
      <c r="H196" s="2"/>
    </row>
    <row r="197" spans="1:8" x14ac:dyDescent="0.2">
      <c r="A197">
        <v>1223</v>
      </c>
      <c r="B197" s="108"/>
      <c r="C197" s="2"/>
      <c r="D197" s="2"/>
      <c r="E197" s="119"/>
      <c r="F197" s="100"/>
      <c r="G197" s="2"/>
      <c r="H197" s="2"/>
    </row>
    <row r="198" spans="1:8" x14ac:dyDescent="0.2">
      <c r="A198">
        <v>1873</v>
      </c>
      <c r="B198" s="108"/>
      <c r="C198" s="2"/>
      <c r="D198" s="2"/>
      <c r="E198" s="119"/>
      <c r="F198" s="100"/>
      <c r="G198" s="100"/>
      <c r="H198" s="180"/>
    </row>
    <row r="199" spans="1:8" x14ac:dyDescent="0.2">
      <c r="A199">
        <v>1875</v>
      </c>
      <c r="B199" s="108"/>
      <c r="C199" s="2"/>
      <c r="D199" s="2"/>
      <c r="E199" s="119"/>
      <c r="F199" s="100"/>
      <c r="G199" s="100"/>
      <c r="H199" s="180"/>
    </row>
    <row r="200" spans="1:8" x14ac:dyDescent="0.2">
      <c r="A200">
        <v>1972</v>
      </c>
      <c r="B200" s="108"/>
      <c r="C200" s="2"/>
      <c r="D200" s="2"/>
      <c r="E200" s="119"/>
      <c r="F200" s="100"/>
      <c r="G200" s="2"/>
      <c r="H200" s="2"/>
    </row>
    <row r="201" spans="1:8" x14ac:dyDescent="0.2">
      <c r="A201">
        <v>1526</v>
      </c>
      <c r="B201" s="108"/>
      <c r="C201" s="2"/>
      <c r="D201" s="2"/>
      <c r="E201" s="119"/>
      <c r="F201" s="100"/>
      <c r="G201" s="2"/>
      <c r="H201" s="2"/>
    </row>
    <row r="202" spans="1:8" x14ac:dyDescent="0.2">
      <c r="A202">
        <v>424</v>
      </c>
      <c r="B202" s="108"/>
      <c r="C202" s="2"/>
      <c r="D202" s="2"/>
      <c r="E202" s="119"/>
      <c r="F202" s="100"/>
      <c r="G202" s="2"/>
      <c r="H202" s="2"/>
    </row>
    <row r="203" spans="1:8" x14ac:dyDescent="0.2">
      <c r="A203">
        <v>871</v>
      </c>
      <c r="B203" s="108"/>
      <c r="C203" s="2"/>
      <c r="D203" s="2"/>
      <c r="E203" s="119"/>
      <c r="F203" s="100"/>
      <c r="G203" s="2"/>
      <c r="H203" s="2"/>
    </row>
    <row r="204" spans="1:8" x14ac:dyDescent="0.2">
      <c r="A204">
        <v>1527</v>
      </c>
      <c r="B204" s="108"/>
      <c r="C204" s="2"/>
      <c r="D204" s="2"/>
      <c r="E204" s="119"/>
      <c r="F204" s="100"/>
      <c r="G204" s="2"/>
      <c r="H204" s="2"/>
    </row>
    <row r="205" spans="1:8" x14ac:dyDescent="0.2">
      <c r="A205">
        <v>1224</v>
      </c>
      <c r="B205" s="108"/>
      <c r="C205" s="2"/>
      <c r="D205" s="2"/>
      <c r="E205" s="119"/>
      <c r="F205" s="100"/>
      <c r="G205" s="2"/>
      <c r="H205" s="2"/>
    </row>
    <row r="206" spans="1:8" x14ac:dyDescent="0.2">
      <c r="A206">
        <v>1225</v>
      </c>
      <c r="B206" s="108"/>
      <c r="C206" s="2"/>
      <c r="D206" s="2"/>
      <c r="E206" s="119"/>
      <c r="F206" s="100"/>
      <c r="G206" s="2"/>
      <c r="H206" s="2"/>
    </row>
    <row r="207" spans="1:8" x14ac:dyDescent="0.2">
      <c r="A207">
        <v>435</v>
      </c>
      <c r="B207" s="108"/>
      <c r="C207" s="2"/>
      <c r="D207" s="2"/>
      <c r="E207" s="119"/>
      <c r="F207" s="100"/>
      <c r="G207" s="2"/>
      <c r="H207" s="2"/>
    </row>
    <row r="208" spans="1:8" x14ac:dyDescent="0.2">
      <c r="A208">
        <v>1063</v>
      </c>
      <c r="B208" s="108"/>
      <c r="C208" s="2"/>
      <c r="D208" s="2"/>
      <c r="E208" s="119"/>
      <c r="F208" s="100"/>
      <c r="G208" s="100"/>
      <c r="H208" s="180"/>
    </row>
    <row r="209" spans="1:8" x14ac:dyDescent="0.2">
      <c r="A209">
        <v>1926</v>
      </c>
      <c r="B209" s="108"/>
      <c r="C209" s="2"/>
      <c r="D209" s="2"/>
      <c r="E209" s="119"/>
      <c r="F209" s="100"/>
      <c r="G209" s="100"/>
      <c r="H209" s="180"/>
    </row>
    <row r="210" spans="1:8" x14ac:dyDescent="0.2">
      <c r="A210">
        <v>1973</v>
      </c>
      <c r="B210" s="108"/>
      <c r="C210" s="2"/>
      <c r="D210" s="2"/>
      <c r="E210" s="119"/>
      <c r="F210" s="100"/>
      <c r="G210" s="2"/>
      <c r="H210" s="2"/>
    </row>
    <row r="211" spans="1:8" x14ac:dyDescent="0.2">
      <c r="A211">
        <v>1528</v>
      </c>
      <c r="B211" s="108"/>
      <c r="C211" s="2"/>
      <c r="D211" s="2"/>
      <c r="E211" s="119"/>
      <c r="F211" s="100"/>
      <c r="G211" s="2"/>
      <c r="H211" s="2"/>
    </row>
    <row r="212" spans="1:8" x14ac:dyDescent="0.2">
      <c r="A212">
        <v>1017</v>
      </c>
      <c r="B212" s="108"/>
      <c r="C212" s="2"/>
      <c r="D212" s="2"/>
      <c r="E212" s="119"/>
      <c r="F212" s="100"/>
      <c r="G212" s="100"/>
      <c r="H212" s="180"/>
    </row>
    <row r="213" spans="1:8" x14ac:dyDescent="0.2">
      <c r="A213">
        <v>1042</v>
      </c>
      <c r="B213" s="108"/>
      <c r="C213" s="2"/>
      <c r="D213" s="2"/>
      <c r="E213" s="119"/>
      <c r="F213" s="100"/>
      <c r="G213" s="100"/>
      <c r="H213" s="180"/>
    </row>
    <row r="214" spans="1:8" x14ac:dyDescent="0.2">
      <c r="A214">
        <v>1128</v>
      </c>
      <c r="B214" s="108"/>
      <c r="C214" s="2"/>
      <c r="D214" s="2"/>
      <c r="E214" s="119"/>
      <c r="F214" s="100"/>
      <c r="G214" s="100"/>
      <c r="H214" s="180"/>
    </row>
    <row r="215" spans="1:8" x14ac:dyDescent="0.2">
      <c r="A215">
        <v>1129</v>
      </c>
      <c r="B215" s="108"/>
      <c r="C215" s="2"/>
      <c r="D215" s="2"/>
      <c r="E215" s="119"/>
      <c r="F215" s="100"/>
      <c r="G215" s="100"/>
      <c r="H215" s="180"/>
    </row>
    <row r="216" spans="1:8" x14ac:dyDescent="0.2">
      <c r="A216">
        <v>1130</v>
      </c>
      <c r="B216" s="108"/>
      <c r="C216" s="2"/>
      <c r="D216" s="2"/>
      <c r="E216" s="119"/>
      <c r="F216" s="100"/>
      <c r="G216" s="100"/>
      <c r="H216" s="180"/>
    </row>
    <row r="217" spans="1:8" x14ac:dyDescent="0.2">
      <c r="A217">
        <v>1131</v>
      </c>
      <c r="B217" s="108"/>
      <c r="C217" s="2"/>
      <c r="D217" s="2"/>
      <c r="E217" s="119"/>
      <c r="F217" s="100"/>
      <c r="G217" s="100"/>
      <c r="H217" s="180"/>
    </row>
    <row r="218" spans="1:8" x14ac:dyDescent="0.2">
      <c r="A218">
        <v>1132</v>
      </c>
      <c r="B218" s="108"/>
      <c r="C218" s="2"/>
      <c r="D218" s="2"/>
      <c r="E218" s="119"/>
      <c r="F218" s="100"/>
      <c r="G218" s="100"/>
      <c r="H218" s="180"/>
    </row>
    <row r="219" spans="1:8" x14ac:dyDescent="0.2">
      <c r="A219">
        <v>468</v>
      </c>
      <c r="B219" s="108"/>
      <c r="C219" s="2"/>
      <c r="D219" s="2"/>
      <c r="E219" s="119"/>
      <c r="F219" s="100"/>
      <c r="G219" s="100"/>
      <c r="H219" s="180"/>
    </row>
    <row r="220" spans="1:8" x14ac:dyDescent="0.2">
      <c r="A220">
        <v>1529</v>
      </c>
      <c r="B220" s="108"/>
      <c r="C220" s="2"/>
      <c r="D220" s="2"/>
      <c r="E220" s="119"/>
      <c r="F220" s="100"/>
      <c r="G220" s="2"/>
      <c r="H220" s="2"/>
    </row>
    <row r="221" spans="1:8" x14ac:dyDescent="0.2">
      <c r="A221">
        <v>1504</v>
      </c>
      <c r="B221" s="108"/>
      <c r="C221" s="2"/>
      <c r="D221" s="2"/>
      <c r="E221" s="119"/>
      <c r="F221" s="100"/>
      <c r="G221" s="2"/>
      <c r="H221" s="2"/>
    </row>
    <row r="222" spans="1:8" x14ac:dyDescent="0.2">
      <c r="A222">
        <v>964</v>
      </c>
      <c r="B222" s="108"/>
      <c r="C222" s="2"/>
      <c r="D222" s="2"/>
      <c r="E222" s="119"/>
      <c r="F222" s="100"/>
      <c r="G222" s="2"/>
      <c r="H222" s="2"/>
    </row>
    <row r="223" spans="1:8" x14ac:dyDescent="0.2">
      <c r="A223">
        <v>796</v>
      </c>
      <c r="B223" s="108"/>
      <c r="C223" s="2"/>
      <c r="D223" s="2"/>
      <c r="E223" s="119"/>
      <c r="F223" s="100"/>
      <c r="G223" s="2"/>
      <c r="H223" s="2"/>
    </row>
    <row r="224" spans="1:8" x14ac:dyDescent="0.2">
      <c r="A224">
        <v>743</v>
      </c>
      <c r="B224" s="108"/>
      <c r="C224" s="2"/>
      <c r="D224" s="2"/>
      <c r="E224" s="119"/>
      <c r="F224" s="100"/>
      <c r="G224" s="2"/>
      <c r="H224" s="2"/>
    </row>
    <row r="225" spans="1:8" x14ac:dyDescent="0.2">
      <c r="A225">
        <v>1819</v>
      </c>
      <c r="B225" s="108"/>
      <c r="C225" s="2"/>
      <c r="D225" s="2"/>
      <c r="E225" s="119"/>
      <c r="F225" s="100"/>
      <c r="G225" s="2"/>
      <c r="H225" s="2"/>
    </row>
    <row r="226" spans="1:8" x14ac:dyDescent="0.2">
      <c r="A226">
        <v>1699</v>
      </c>
      <c r="B226" s="108"/>
      <c r="C226" s="2"/>
      <c r="D226" s="2"/>
      <c r="E226" s="119"/>
      <c r="F226" s="100"/>
      <c r="G226" s="2"/>
      <c r="H226" s="2"/>
    </row>
    <row r="227" spans="1:8" x14ac:dyDescent="0.2">
      <c r="A227">
        <v>1700</v>
      </c>
      <c r="B227" s="108"/>
      <c r="C227" s="2"/>
      <c r="D227" s="2"/>
      <c r="E227" s="119"/>
      <c r="F227" s="100"/>
      <c r="G227" s="2"/>
      <c r="H227" s="2"/>
    </row>
    <row r="228" spans="1:8" x14ac:dyDescent="0.2">
      <c r="A228">
        <v>1701</v>
      </c>
      <c r="B228" s="108"/>
      <c r="C228" s="2"/>
      <c r="D228" s="2"/>
      <c r="E228" s="119"/>
      <c r="F228" s="100"/>
      <c r="G228" s="2"/>
      <c r="H228" s="2"/>
    </row>
    <row r="229" spans="1:8" x14ac:dyDescent="0.2">
      <c r="A229">
        <v>1702</v>
      </c>
      <c r="B229" s="108"/>
      <c r="C229" s="2"/>
      <c r="D229" s="2"/>
      <c r="E229" s="119"/>
      <c r="F229" s="100"/>
      <c r="G229" s="2"/>
      <c r="H229" s="2"/>
    </row>
    <row r="230" spans="1:8" x14ac:dyDescent="0.2">
      <c r="A230">
        <v>1821</v>
      </c>
      <c r="B230" s="108"/>
      <c r="C230" s="2"/>
      <c r="D230" s="2"/>
      <c r="E230" s="119"/>
      <c r="F230" s="100"/>
      <c r="G230" s="2"/>
      <c r="H230" s="2"/>
    </row>
    <row r="231" spans="1:8" x14ac:dyDescent="0.2">
      <c r="A231">
        <v>797</v>
      </c>
      <c r="B231" s="108"/>
      <c r="C231" s="2"/>
      <c r="D231" s="2"/>
      <c r="E231" s="119"/>
      <c r="F231" s="100"/>
      <c r="G231" s="2"/>
      <c r="H231" s="2"/>
    </row>
    <row r="232" spans="1:8" x14ac:dyDescent="0.2">
      <c r="A232">
        <v>965</v>
      </c>
      <c r="B232" s="108"/>
      <c r="C232" s="2"/>
      <c r="D232" s="2"/>
      <c r="E232" s="119"/>
      <c r="F232" s="100"/>
      <c r="G232" s="2"/>
      <c r="H232" s="2"/>
    </row>
    <row r="233" spans="1:8" x14ac:dyDescent="0.2">
      <c r="A233">
        <v>1264</v>
      </c>
      <c r="B233" s="108"/>
      <c r="C233" s="2"/>
      <c r="D233" s="2"/>
      <c r="E233" s="119"/>
      <c r="F233" s="100"/>
      <c r="G233" s="100"/>
      <c r="H233" s="180"/>
    </row>
    <row r="234" spans="1:8" x14ac:dyDescent="0.2">
      <c r="A234">
        <v>453</v>
      </c>
      <c r="B234" s="108"/>
      <c r="C234" s="2"/>
      <c r="D234" s="2"/>
      <c r="E234" s="119"/>
      <c r="F234" s="100"/>
      <c r="G234" s="100"/>
      <c r="H234" s="180"/>
    </row>
    <row r="235" spans="1:8" x14ac:dyDescent="0.2">
      <c r="A235">
        <v>470</v>
      </c>
      <c r="B235" s="108"/>
      <c r="C235" s="2"/>
      <c r="D235" s="2"/>
      <c r="E235" s="119"/>
      <c r="F235" s="100"/>
      <c r="G235" s="100"/>
      <c r="H235" s="180"/>
    </row>
    <row r="236" spans="1:8" x14ac:dyDescent="0.2">
      <c r="A236">
        <v>892</v>
      </c>
      <c r="B236" s="108"/>
      <c r="C236" s="2"/>
      <c r="D236" s="2"/>
      <c r="E236" s="119"/>
      <c r="F236" s="100"/>
      <c r="G236" s="2"/>
      <c r="H236" s="2"/>
    </row>
    <row r="237" spans="1:8" x14ac:dyDescent="0.2">
      <c r="A237">
        <v>1232</v>
      </c>
      <c r="B237" s="108"/>
      <c r="C237" s="2"/>
      <c r="D237" s="2"/>
      <c r="E237" s="119"/>
      <c r="F237" s="100"/>
      <c r="G237" s="2"/>
      <c r="H237" s="2"/>
    </row>
    <row r="238" spans="1:8" x14ac:dyDescent="0.2">
      <c r="A238">
        <v>917</v>
      </c>
      <c r="B238" s="108"/>
      <c r="C238" s="2"/>
      <c r="D238" s="2"/>
      <c r="E238" s="119"/>
      <c r="F238" s="100"/>
      <c r="G238" s="2"/>
      <c r="H238" s="2"/>
    </row>
    <row r="239" spans="1:8" x14ac:dyDescent="0.2">
      <c r="A239">
        <v>1505</v>
      </c>
      <c r="B239" s="108"/>
      <c r="C239" s="2"/>
      <c r="D239" s="2"/>
      <c r="E239" s="119"/>
      <c r="F239" s="100"/>
      <c r="G239" s="2"/>
      <c r="H239" s="2"/>
    </row>
    <row r="240" spans="1:8" x14ac:dyDescent="0.2">
      <c r="A240">
        <v>1703</v>
      </c>
      <c r="B240" s="108"/>
      <c r="C240" s="2"/>
      <c r="D240" s="2"/>
      <c r="E240" s="119"/>
      <c r="F240" s="100"/>
      <c r="G240" s="2"/>
      <c r="H240" s="2"/>
    </row>
    <row r="241" spans="1:8" x14ac:dyDescent="0.2">
      <c r="A241">
        <v>1644</v>
      </c>
      <c r="B241" s="108"/>
      <c r="C241" s="2"/>
      <c r="D241" s="2"/>
      <c r="E241" s="119"/>
      <c r="F241" s="100"/>
      <c r="G241" s="2"/>
      <c r="H241" s="2"/>
    </row>
    <row r="242" spans="1:8" x14ac:dyDescent="0.2">
      <c r="A242">
        <v>1645</v>
      </c>
      <c r="B242" s="108"/>
      <c r="C242" s="2"/>
      <c r="D242" s="2"/>
      <c r="E242" s="119"/>
      <c r="F242" s="100"/>
      <c r="G242" s="2"/>
      <c r="H242" s="2"/>
    </row>
    <row r="243" spans="1:8" x14ac:dyDescent="0.2">
      <c r="A243">
        <v>1030</v>
      </c>
      <c r="B243" s="108"/>
      <c r="C243" s="2"/>
      <c r="D243" s="2"/>
      <c r="E243" s="119"/>
      <c r="F243" s="100"/>
      <c r="G243" s="100"/>
      <c r="H243" s="180"/>
    </row>
    <row r="244" spans="1:8" x14ac:dyDescent="0.2">
      <c r="A244">
        <v>1894</v>
      </c>
      <c r="B244" s="108"/>
      <c r="C244" s="2"/>
      <c r="D244" s="2"/>
      <c r="E244" s="119"/>
      <c r="F244" s="100"/>
      <c r="G244" s="100"/>
      <c r="H244" s="180"/>
    </row>
    <row r="245" spans="1:8" x14ac:dyDescent="0.2">
      <c r="A245">
        <v>1133</v>
      </c>
      <c r="B245" s="108"/>
      <c r="C245" s="2"/>
      <c r="D245" s="2"/>
      <c r="E245" s="119"/>
      <c r="F245" s="100"/>
      <c r="G245" s="100"/>
      <c r="H245" s="180"/>
    </row>
    <row r="246" spans="1:8" x14ac:dyDescent="0.2">
      <c r="A246">
        <v>1704</v>
      </c>
      <c r="B246" s="108"/>
      <c r="C246" s="2"/>
      <c r="D246" s="2"/>
      <c r="E246" s="119"/>
      <c r="F246" s="100"/>
      <c r="G246" s="2"/>
      <c r="H246" s="2"/>
    </row>
    <row r="247" spans="1:8" x14ac:dyDescent="0.2">
      <c r="A247">
        <v>1506</v>
      </c>
      <c r="B247" s="108"/>
      <c r="C247" s="2"/>
      <c r="D247" s="2"/>
      <c r="E247" s="119"/>
      <c r="F247" s="100"/>
      <c r="G247" s="2"/>
      <c r="H247" s="2"/>
    </row>
    <row r="248" spans="1:8" x14ac:dyDescent="0.2">
      <c r="A248">
        <v>966</v>
      </c>
      <c r="B248" s="108"/>
      <c r="C248" s="2"/>
      <c r="D248" s="2"/>
      <c r="E248" s="119"/>
      <c r="F248" s="100"/>
      <c r="G248" s="2"/>
      <c r="H248" s="2"/>
    </row>
    <row r="249" spans="1:8" x14ac:dyDescent="0.2">
      <c r="A249">
        <v>1668</v>
      </c>
      <c r="B249" s="108"/>
      <c r="C249" s="2"/>
      <c r="D249" s="2"/>
      <c r="E249" s="119"/>
      <c r="F249" s="100"/>
      <c r="G249" s="2"/>
      <c r="H249" s="2"/>
    </row>
    <row r="250" spans="1:8" x14ac:dyDescent="0.2">
      <c r="A250">
        <v>1265</v>
      </c>
      <c r="B250" s="108"/>
      <c r="C250" s="2"/>
      <c r="D250" s="2"/>
      <c r="E250" s="119"/>
      <c r="F250" s="100"/>
      <c r="G250" s="100"/>
      <c r="H250" s="2"/>
    </row>
    <row r="251" spans="1:8" x14ac:dyDescent="0.2">
      <c r="A251">
        <v>494</v>
      </c>
      <c r="B251" s="108"/>
      <c r="C251" s="2"/>
      <c r="D251" s="2"/>
      <c r="E251" s="119"/>
      <c r="F251" s="100"/>
      <c r="G251" s="100"/>
      <c r="H251" s="2"/>
    </row>
    <row r="252" spans="1:8" x14ac:dyDescent="0.2">
      <c r="A252">
        <v>1884</v>
      </c>
      <c r="B252" s="108"/>
      <c r="C252" s="2"/>
      <c r="D252" s="2"/>
      <c r="E252" s="119"/>
      <c r="F252" s="100"/>
      <c r="G252" s="100"/>
      <c r="H252" s="180"/>
    </row>
    <row r="253" spans="1:8" x14ac:dyDescent="0.2">
      <c r="A253">
        <v>1049</v>
      </c>
      <c r="B253" s="108"/>
      <c r="C253" s="2"/>
      <c r="D253" s="2"/>
      <c r="E253" s="119"/>
      <c r="F253" s="100"/>
      <c r="G253" s="100"/>
      <c r="H253" s="180"/>
    </row>
    <row r="254" spans="1:8" x14ac:dyDescent="0.2">
      <c r="A254">
        <v>1705</v>
      </c>
      <c r="B254" s="108"/>
      <c r="C254" s="2"/>
      <c r="D254" s="2"/>
      <c r="E254" s="119"/>
      <c r="F254" s="100"/>
      <c r="G254" s="2"/>
      <c r="H254" s="2"/>
    </row>
    <row r="255" spans="1:8" x14ac:dyDescent="0.2">
      <c r="A255">
        <v>1706</v>
      </c>
      <c r="B255" s="108"/>
      <c r="C255" s="2"/>
      <c r="D255" s="2"/>
      <c r="E255" s="119"/>
      <c r="F255" s="100"/>
      <c r="G255" s="2"/>
      <c r="H255" s="2"/>
    </row>
    <row r="256" spans="1:8" x14ac:dyDescent="0.2">
      <c r="A256">
        <v>893</v>
      </c>
      <c r="B256" s="108"/>
      <c r="C256" s="2"/>
      <c r="D256" s="2"/>
      <c r="E256" s="119"/>
      <c r="F256" s="100"/>
      <c r="G256" s="2"/>
      <c r="H256" s="2"/>
    </row>
    <row r="257" spans="1:8" x14ac:dyDescent="0.2">
      <c r="A257">
        <v>1236</v>
      </c>
      <c r="B257" s="108"/>
      <c r="C257" s="2"/>
      <c r="D257" s="2"/>
      <c r="E257" s="119"/>
      <c r="F257" s="100"/>
      <c r="G257" s="2"/>
      <c r="H257" s="2"/>
    </row>
    <row r="258" spans="1:8" x14ac:dyDescent="0.2">
      <c r="A258">
        <v>1707</v>
      </c>
      <c r="B258" s="108"/>
      <c r="C258" s="2"/>
      <c r="D258" s="2"/>
      <c r="E258" s="119"/>
      <c r="F258" s="100"/>
      <c r="G258" s="2"/>
      <c r="H258" s="2"/>
    </row>
    <row r="259" spans="1:8" x14ac:dyDescent="0.2">
      <c r="A259">
        <v>763</v>
      </c>
      <c r="B259" s="108"/>
      <c r="C259" s="2"/>
      <c r="D259" s="2"/>
      <c r="E259" s="119"/>
      <c r="F259" s="100"/>
      <c r="G259" s="2"/>
      <c r="H259" s="2"/>
    </row>
    <row r="260" spans="1:8" x14ac:dyDescent="0.2">
      <c r="A260">
        <v>1843</v>
      </c>
      <c r="B260" s="108"/>
      <c r="C260" s="2"/>
      <c r="D260" s="2"/>
      <c r="E260" s="119"/>
      <c r="F260" s="100"/>
      <c r="G260" s="2"/>
      <c r="H260" s="2"/>
    </row>
    <row r="261" spans="1:8" x14ac:dyDescent="0.2">
      <c r="A261">
        <v>1678</v>
      </c>
      <c r="B261" s="108"/>
      <c r="C261" s="2"/>
      <c r="D261" s="2"/>
      <c r="E261" s="119"/>
      <c r="F261" s="100"/>
      <c r="G261" s="2"/>
      <c r="H261" s="2"/>
    </row>
    <row r="262" spans="1:8" x14ac:dyDescent="0.2">
      <c r="A262">
        <v>1869</v>
      </c>
      <c r="B262" s="108"/>
      <c r="C262" s="2"/>
      <c r="D262" s="2"/>
      <c r="E262" s="119"/>
      <c r="F262" s="100"/>
      <c r="G262" s="100"/>
      <c r="H262" s="180"/>
    </row>
    <row r="263" spans="1:8" x14ac:dyDescent="0.2">
      <c r="A263">
        <v>1870</v>
      </c>
      <c r="B263" s="108"/>
      <c r="C263" s="2"/>
      <c r="D263" s="2"/>
      <c r="E263" s="119"/>
      <c r="F263" s="100"/>
      <c r="G263" s="100"/>
      <c r="H263" s="180"/>
    </row>
    <row r="264" spans="1:8" x14ac:dyDescent="0.2">
      <c r="A264">
        <v>1974</v>
      </c>
      <c r="B264" s="108"/>
      <c r="C264" s="2"/>
      <c r="D264" s="2"/>
      <c r="E264" s="119"/>
      <c r="F264" s="100"/>
      <c r="G264" s="2"/>
      <c r="H264" s="2"/>
    </row>
    <row r="265" spans="1:8" x14ac:dyDescent="0.2">
      <c r="A265">
        <v>1530</v>
      </c>
      <c r="B265" s="108"/>
      <c r="C265" s="2"/>
      <c r="D265" s="2"/>
      <c r="E265" s="119"/>
      <c r="F265" s="100"/>
      <c r="G265" s="2"/>
      <c r="H265" s="2"/>
    </row>
    <row r="266" spans="1:8" x14ac:dyDescent="0.2">
      <c r="A266">
        <v>1226</v>
      </c>
      <c r="B266" s="108"/>
      <c r="C266" s="2"/>
      <c r="D266" s="2"/>
      <c r="E266" s="119"/>
      <c r="F266" s="100"/>
      <c r="G266" s="2"/>
      <c r="H266" s="2"/>
    </row>
    <row r="267" spans="1:8" x14ac:dyDescent="0.2">
      <c r="A267">
        <v>1227</v>
      </c>
      <c r="B267" s="108"/>
      <c r="C267" s="2"/>
      <c r="D267" s="2"/>
      <c r="E267" s="119"/>
      <c r="F267" s="100"/>
      <c r="G267" s="2"/>
      <c r="H267" s="2"/>
    </row>
    <row r="268" spans="1:8" x14ac:dyDescent="0.2">
      <c r="A268">
        <v>1771</v>
      </c>
      <c r="B268" s="108"/>
      <c r="C268" s="2"/>
      <c r="D268" s="2"/>
      <c r="E268" s="119"/>
      <c r="F268" s="100"/>
      <c r="G268" s="2"/>
      <c r="H268" s="2"/>
    </row>
    <row r="269" spans="1:8" x14ac:dyDescent="0.2">
      <c r="A269">
        <v>1531</v>
      </c>
      <c r="B269" s="108"/>
      <c r="C269" s="2"/>
      <c r="D269" s="2"/>
      <c r="E269" s="119"/>
      <c r="F269" s="100"/>
      <c r="G269" s="2"/>
      <c r="H269" s="2"/>
    </row>
    <row r="270" spans="1:8" x14ac:dyDescent="0.2">
      <c r="A270">
        <v>846</v>
      </c>
      <c r="B270" s="108"/>
      <c r="C270" s="2"/>
      <c r="D270" s="2"/>
      <c r="E270" s="119"/>
      <c r="F270" s="100"/>
      <c r="G270" s="2"/>
      <c r="H270" s="2"/>
    </row>
    <row r="271" spans="1:8" x14ac:dyDescent="0.2">
      <c r="A271">
        <v>1948</v>
      </c>
      <c r="B271" s="108"/>
      <c r="C271" s="2"/>
      <c r="D271" s="2"/>
      <c r="E271" s="119"/>
      <c r="F271" s="100"/>
      <c r="G271" s="100"/>
      <c r="H271" s="180"/>
    </row>
    <row r="272" spans="1:8" x14ac:dyDescent="0.2">
      <c r="A272">
        <v>1085</v>
      </c>
      <c r="B272" s="108"/>
      <c r="C272" s="2"/>
      <c r="D272" s="2"/>
      <c r="E272" s="119"/>
      <c r="F272" s="100"/>
      <c r="G272" s="100"/>
      <c r="H272" s="180"/>
    </row>
    <row r="273" spans="1:8" x14ac:dyDescent="0.2">
      <c r="A273">
        <v>485</v>
      </c>
      <c r="B273" s="108"/>
      <c r="C273" s="2"/>
      <c r="D273" s="2"/>
      <c r="E273" s="119"/>
      <c r="F273" s="100"/>
      <c r="G273" s="100"/>
      <c r="H273" s="180"/>
    </row>
    <row r="274" spans="1:8" x14ac:dyDescent="0.2">
      <c r="A274">
        <v>1135</v>
      </c>
      <c r="B274" s="108"/>
      <c r="C274" s="2"/>
      <c r="D274" s="2"/>
      <c r="E274" s="119"/>
      <c r="F274" s="100"/>
      <c r="G274" s="100"/>
      <c r="H274" s="180"/>
    </row>
    <row r="275" spans="1:8" x14ac:dyDescent="0.2">
      <c r="A275">
        <v>1134</v>
      </c>
      <c r="B275" s="108"/>
      <c r="C275" s="2"/>
      <c r="D275" s="2"/>
      <c r="E275" s="119"/>
      <c r="F275" s="100"/>
      <c r="G275" s="100"/>
      <c r="H275" s="180"/>
    </row>
    <row r="276" spans="1:8" x14ac:dyDescent="0.2">
      <c r="A276">
        <v>1136</v>
      </c>
      <c r="B276" s="108"/>
      <c r="C276" s="2"/>
      <c r="D276" s="2"/>
      <c r="E276" s="119"/>
      <c r="F276" s="100"/>
      <c r="G276" s="100"/>
      <c r="H276" s="180"/>
    </row>
    <row r="277" spans="1:8" x14ac:dyDescent="0.2">
      <c r="A277">
        <v>1137</v>
      </c>
      <c r="B277" s="108"/>
      <c r="C277" s="2"/>
      <c r="D277" s="2"/>
      <c r="E277" s="119"/>
      <c r="F277" s="100"/>
      <c r="G277" s="100"/>
      <c r="H277" s="180"/>
    </row>
    <row r="278" spans="1:8" x14ac:dyDescent="0.2">
      <c r="A278">
        <v>967</v>
      </c>
      <c r="B278" s="108"/>
      <c r="C278" s="2"/>
      <c r="D278" s="2"/>
      <c r="E278" s="119"/>
      <c r="F278" s="100"/>
      <c r="G278" s="2"/>
      <c r="H278" s="2"/>
    </row>
    <row r="279" spans="1:8" x14ac:dyDescent="0.2">
      <c r="A279">
        <v>1233</v>
      </c>
      <c r="B279" s="108"/>
      <c r="C279" s="2"/>
      <c r="D279" s="2"/>
      <c r="E279" s="119"/>
      <c r="F279" s="100"/>
      <c r="G279" s="2"/>
      <c r="H279" s="2"/>
    </row>
    <row r="280" spans="1:8" x14ac:dyDescent="0.2">
      <c r="A280">
        <v>918</v>
      </c>
      <c r="B280" s="108"/>
      <c r="C280" s="2"/>
      <c r="D280" s="2"/>
      <c r="E280" s="119"/>
      <c r="F280" s="100"/>
      <c r="G280" s="2"/>
      <c r="H280" s="2"/>
    </row>
    <row r="281" spans="1:8" x14ac:dyDescent="0.2">
      <c r="A281">
        <v>847</v>
      </c>
      <c r="B281" s="108"/>
      <c r="C281" s="2"/>
      <c r="D281" s="2"/>
      <c r="E281" s="119"/>
      <c r="F281" s="100"/>
      <c r="G281" s="2"/>
      <c r="H281" s="2"/>
    </row>
    <row r="282" spans="1:8" x14ac:dyDescent="0.2">
      <c r="A282">
        <v>872</v>
      </c>
      <c r="B282" s="108"/>
      <c r="C282" s="2"/>
      <c r="D282" s="2"/>
      <c r="E282" s="119"/>
      <c r="F282" s="100"/>
      <c r="G282" s="2"/>
      <c r="H282" s="2"/>
    </row>
    <row r="283" spans="1:8" x14ac:dyDescent="0.2">
      <c r="A283">
        <v>873</v>
      </c>
      <c r="B283" s="108"/>
      <c r="C283" s="2"/>
      <c r="D283" s="2"/>
      <c r="E283" s="119"/>
      <c r="F283" s="100"/>
      <c r="G283" s="2"/>
      <c r="H283" s="2"/>
    </row>
    <row r="284" spans="1:8" x14ac:dyDescent="0.2">
      <c r="A284">
        <v>744</v>
      </c>
      <c r="B284" s="108"/>
      <c r="C284" s="2"/>
      <c r="D284" s="2"/>
      <c r="E284" s="119"/>
      <c r="F284" s="100"/>
      <c r="G284" s="2"/>
      <c r="H284" s="2"/>
    </row>
    <row r="285" spans="1:8" x14ac:dyDescent="0.2">
      <c r="A285">
        <v>1822</v>
      </c>
      <c r="B285" s="108"/>
      <c r="C285" s="2"/>
      <c r="D285" s="2"/>
      <c r="E285" s="119"/>
      <c r="F285" s="100"/>
      <c r="G285" s="2"/>
      <c r="H285" s="2"/>
    </row>
    <row r="286" spans="1:8" x14ac:dyDescent="0.2">
      <c r="A286">
        <v>1708</v>
      </c>
      <c r="B286" s="108"/>
      <c r="C286" s="2"/>
      <c r="D286" s="2"/>
      <c r="E286" s="119"/>
      <c r="F286" s="100"/>
      <c r="G286" s="2"/>
      <c r="H286" s="2"/>
    </row>
    <row r="287" spans="1:8" x14ac:dyDescent="0.2">
      <c r="A287">
        <v>1709</v>
      </c>
      <c r="B287" s="108"/>
      <c r="C287" s="2"/>
      <c r="D287" s="2"/>
      <c r="E287" s="119"/>
      <c r="F287" s="100"/>
      <c r="G287" s="2"/>
      <c r="H287" s="2"/>
    </row>
    <row r="288" spans="1:8" x14ac:dyDescent="0.2">
      <c r="A288">
        <v>1710</v>
      </c>
      <c r="B288" s="108"/>
      <c r="C288" s="2"/>
      <c r="D288" s="2"/>
      <c r="E288" s="119"/>
      <c r="F288" s="100"/>
      <c r="G288" s="2"/>
      <c r="H288" s="2"/>
    </row>
    <row r="289" spans="1:8" x14ac:dyDescent="0.2">
      <c r="A289">
        <v>745</v>
      </c>
      <c r="B289" s="108"/>
      <c r="C289" s="2"/>
      <c r="D289" s="2"/>
      <c r="E289" s="119"/>
      <c r="F289" s="100"/>
      <c r="G289" s="2"/>
      <c r="H289" s="2"/>
    </row>
    <row r="290" spans="1:8" x14ac:dyDescent="0.2">
      <c r="A290">
        <v>1824</v>
      </c>
      <c r="B290" s="108"/>
      <c r="C290" s="2"/>
      <c r="D290" s="2"/>
      <c r="E290" s="119"/>
      <c r="F290" s="100"/>
      <c r="G290" s="2"/>
      <c r="H290" s="2"/>
    </row>
    <row r="291" spans="1:8" x14ac:dyDescent="0.2">
      <c r="A291">
        <v>746</v>
      </c>
      <c r="B291" s="108"/>
      <c r="C291" s="2"/>
      <c r="D291" s="2"/>
      <c r="E291" s="119"/>
      <c r="F291" s="100"/>
      <c r="G291" s="2"/>
      <c r="H291" s="2"/>
    </row>
    <row r="292" spans="1:8" x14ac:dyDescent="0.2">
      <c r="A292">
        <v>1975</v>
      </c>
      <c r="B292" s="108"/>
      <c r="C292" s="2"/>
      <c r="D292" s="2"/>
      <c r="E292" s="119"/>
      <c r="F292" s="100"/>
      <c r="G292" s="2"/>
      <c r="H292" s="2"/>
    </row>
    <row r="293" spans="1:8" x14ac:dyDescent="0.2">
      <c r="A293">
        <v>1266</v>
      </c>
      <c r="B293" s="108"/>
      <c r="C293" s="2"/>
      <c r="D293" s="2"/>
      <c r="E293" s="119"/>
      <c r="F293" s="100"/>
      <c r="G293" s="100"/>
      <c r="H293" s="2"/>
    </row>
    <row r="294" spans="1:8" x14ac:dyDescent="0.2">
      <c r="A294">
        <v>1889</v>
      </c>
      <c r="B294" s="108"/>
      <c r="C294" s="2"/>
      <c r="D294" s="2"/>
      <c r="E294" s="119"/>
      <c r="F294" s="100"/>
      <c r="G294" s="100"/>
      <c r="H294" s="180"/>
    </row>
    <row r="295" spans="1:8" x14ac:dyDescent="0.2">
      <c r="A295">
        <v>1039</v>
      </c>
      <c r="B295" s="108"/>
      <c r="C295" s="2"/>
      <c r="D295" s="2"/>
      <c r="E295" s="119"/>
      <c r="F295" s="100"/>
      <c r="G295" s="100"/>
      <c r="H295" s="180"/>
    </row>
    <row r="296" spans="1:8" x14ac:dyDescent="0.2">
      <c r="A296">
        <v>1927</v>
      </c>
      <c r="B296" s="108"/>
      <c r="C296" s="2"/>
      <c r="D296" s="2"/>
      <c r="E296" s="119"/>
      <c r="F296" s="100"/>
      <c r="G296" s="100"/>
      <c r="H296" s="180"/>
    </row>
    <row r="297" spans="1:8" x14ac:dyDescent="0.2">
      <c r="A297">
        <v>1138</v>
      </c>
      <c r="B297" s="108"/>
      <c r="C297" s="2"/>
      <c r="D297" s="2"/>
      <c r="E297" s="119"/>
      <c r="F297" s="100"/>
      <c r="G297" s="100"/>
      <c r="H297" s="180"/>
    </row>
    <row r="298" spans="1:8" x14ac:dyDescent="0.2">
      <c r="A298">
        <v>1139</v>
      </c>
      <c r="B298" s="108"/>
      <c r="C298" s="2"/>
      <c r="D298" s="2"/>
      <c r="E298" s="119"/>
      <c r="F298" s="100"/>
      <c r="G298" s="100"/>
      <c r="H298" s="180"/>
    </row>
    <row r="299" spans="1:8" x14ac:dyDescent="0.2">
      <c r="A299">
        <v>1140</v>
      </c>
      <c r="B299" s="108"/>
      <c r="C299" s="2"/>
      <c r="D299" s="2"/>
      <c r="E299" s="119"/>
      <c r="F299" s="100"/>
      <c r="G299" s="100"/>
      <c r="H299" s="180"/>
    </row>
    <row r="300" spans="1:8" x14ac:dyDescent="0.2">
      <c r="A300">
        <v>1711</v>
      </c>
      <c r="B300" s="108"/>
      <c r="C300" s="2"/>
      <c r="D300" s="2"/>
      <c r="E300" s="119"/>
      <c r="F300" s="100"/>
      <c r="G300" s="2"/>
      <c r="H300" s="2"/>
    </row>
    <row r="301" spans="1:8" x14ac:dyDescent="0.2">
      <c r="A301">
        <v>1976</v>
      </c>
      <c r="B301" s="108"/>
      <c r="C301" s="2"/>
      <c r="D301" s="2"/>
      <c r="E301" s="119"/>
      <c r="F301" s="100"/>
      <c r="G301" s="2"/>
      <c r="H301" s="2"/>
    </row>
    <row r="302" spans="1:8" x14ac:dyDescent="0.2">
      <c r="A302">
        <v>848</v>
      </c>
      <c r="B302" s="108"/>
      <c r="C302" s="2"/>
      <c r="D302" s="2"/>
      <c r="E302" s="119"/>
      <c r="F302" s="100"/>
      <c r="G302" s="2"/>
      <c r="H302" s="2"/>
    </row>
    <row r="303" spans="1:8" x14ac:dyDescent="0.2">
      <c r="A303">
        <v>1712</v>
      </c>
      <c r="B303" s="108"/>
      <c r="C303" s="2"/>
      <c r="D303" s="2"/>
      <c r="E303" s="119"/>
      <c r="F303" s="100"/>
      <c r="G303" s="2"/>
      <c r="H303" s="2"/>
    </row>
    <row r="304" spans="1:8" x14ac:dyDescent="0.2">
      <c r="A304">
        <v>1713</v>
      </c>
      <c r="B304" s="108"/>
      <c r="C304" s="2"/>
      <c r="D304" s="2"/>
      <c r="E304" s="119"/>
      <c r="F304" s="100"/>
      <c r="G304" s="2"/>
      <c r="H304" s="2"/>
    </row>
    <row r="305" spans="1:8" x14ac:dyDescent="0.2">
      <c r="A305">
        <v>1646</v>
      </c>
      <c r="B305" s="108"/>
      <c r="C305" s="2"/>
      <c r="D305" s="2"/>
      <c r="E305" s="119"/>
      <c r="F305" s="100"/>
      <c r="G305" s="2"/>
      <c r="H305" s="2"/>
    </row>
    <row r="306" spans="1:8" x14ac:dyDescent="0.2">
      <c r="A306">
        <v>1267</v>
      </c>
      <c r="B306" s="108"/>
      <c r="C306" s="2"/>
      <c r="D306" s="2"/>
      <c r="E306" s="119"/>
      <c r="F306" s="100"/>
      <c r="G306" s="100"/>
      <c r="H306" s="180"/>
    </row>
    <row r="307" spans="1:8" x14ac:dyDescent="0.2">
      <c r="A307">
        <v>1031</v>
      </c>
      <c r="B307" s="108"/>
      <c r="C307" s="2"/>
      <c r="D307" s="2"/>
      <c r="E307" s="119"/>
      <c r="F307" s="100"/>
      <c r="G307" s="100"/>
      <c r="H307" s="180"/>
    </row>
    <row r="308" spans="1:8" x14ac:dyDescent="0.2">
      <c r="A308">
        <v>1895</v>
      </c>
      <c r="B308" s="108"/>
      <c r="C308" s="2"/>
      <c r="D308" s="2"/>
      <c r="E308" s="119"/>
      <c r="F308" s="100"/>
      <c r="G308" s="100"/>
      <c r="H308" s="180"/>
    </row>
    <row r="309" spans="1:8" x14ac:dyDescent="0.2">
      <c r="A309">
        <v>1977</v>
      </c>
      <c r="B309" s="108"/>
      <c r="C309" s="2"/>
      <c r="D309" s="2"/>
      <c r="E309" s="119"/>
      <c r="F309" s="100"/>
      <c r="G309" s="2"/>
      <c r="H309" s="2"/>
    </row>
    <row r="310" spans="1:8" x14ac:dyDescent="0.2">
      <c r="A310">
        <v>1532</v>
      </c>
      <c r="B310" s="108"/>
      <c r="C310" s="2"/>
      <c r="D310" s="2"/>
      <c r="E310" s="119"/>
      <c r="F310" s="100"/>
      <c r="G310" s="2"/>
      <c r="H310" s="2"/>
    </row>
    <row r="311" spans="1:8" x14ac:dyDescent="0.2">
      <c r="A311">
        <v>968</v>
      </c>
      <c r="B311" s="108"/>
      <c r="C311" s="2"/>
      <c r="D311" s="2"/>
      <c r="E311" s="119"/>
      <c r="F311" s="100"/>
      <c r="G311" s="2"/>
      <c r="H311" s="2"/>
    </row>
    <row r="312" spans="1:8" x14ac:dyDescent="0.2">
      <c r="A312">
        <v>894</v>
      </c>
      <c r="B312" s="108"/>
      <c r="C312" s="2"/>
      <c r="D312" s="2"/>
      <c r="E312" s="119"/>
      <c r="F312" s="100"/>
      <c r="G312" s="2"/>
      <c r="H312" s="2"/>
    </row>
    <row r="313" spans="1:8" x14ac:dyDescent="0.2">
      <c r="A313">
        <v>1647</v>
      </c>
      <c r="B313" s="108"/>
      <c r="C313" s="2"/>
      <c r="D313" s="2"/>
      <c r="E313" s="119"/>
      <c r="F313" s="100"/>
      <c r="G313" s="2"/>
      <c r="H313" s="2"/>
    </row>
    <row r="314" spans="1:8" x14ac:dyDescent="0.2">
      <c r="A314">
        <v>1648</v>
      </c>
      <c r="B314" s="108"/>
      <c r="C314" s="2"/>
      <c r="D314" s="2"/>
      <c r="E314" s="119"/>
      <c r="F314" s="100"/>
      <c r="G314" s="2"/>
      <c r="H314" s="2"/>
    </row>
    <row r="315" spans="1:8" x14ac:dyDescent="0.2">
      <c r="A315">
        <v>1268</v>
      </c>
      <c r="B315" s="108"/>
      <c r="C315" s="2"/>
      <c r="D315" s="2"/>
      <c r="E315" s="119"/>
      <c r="F315" s="100"/>
      <c r="G315" s="100"/>
      <c r="H315" s="180"/>
    </row>
    <row r="316" spans="1:8" x14ac:dyDescent="0.2">
      <c r="A316">
        <v>1269</v>
      </c>
      <c r="B316" s="108"/>
      <c r="C316" s="2"/>
      <c r="D316" s="2"/>
      <c r="E316" s="119"/>
      <c r="F316" s="100"/>
      <c r="G316" s="100"/>
      <c r="H316" s="2"/>
    </row>
    <row r="317" spans="1:8" x14ac:dyDescent="0.2">
      <c r="A317">
        <v>1270</v>
      </c>
      <c r="B317" s="108"/>
      <c r="C317" s="2"/>
      <c r="D317" s="2"/>
      <c r="E317" s="119"/>
      <c r="F317" s="100"/>
      <c r="G317" s="100"/>
      <c r="H317" s="2"/>
    </row>
    <row r="318" spans="1:8" x14ac:dyDescent="0.2">
      <c r="A318">
        <v>1271</v>
      </c>
      <c r="B318" s="108"/>
      <c r="C318" s="2"/>
      <c r="D318" s="2"/>
      <c r="E318" s="119"/>
      <c r="F318" s="100"/>
      <c r="G318" s="100"/>
      <c r="H318" s="2"/>
    </row>
    <row r="319" spans="1:8" x14ac:dyDescent="0.2">
      <c r="A319">
        <v>1871</v>
      </c>
      <c r="B319" s="108"/>
      <c r="C319" s="2"/>
      <c r="D319" s="2"/>
      <c r="E319" s="119"/>
      <c r="F319" s="100"/>
      <c r="G319" s="100"/>
      <c r="H319" s="180"/>
    </row>
    <row r="320" spans="1:8" x14ac:dyDescent="0.2">
      <c r="A320">
        <v>1007</v>
      </c>
      <c r="B320" s="108"/>
      <c r="C320" s="2"/>
      <c r="D320" s="2"/>
      <c r="E320" s="119"/>
      <c r="F320" s="100"/>
      <c r="G320" s="100"/>
      <c r="H320" s="180"/>
    </row>
    <row r="321" spans="1:8" x14ac:dyDescent="0.2">
      <c r="A321">
        <v>1910</v>
      </c>
      <c r="B321" s="108"/>
      <c r="C321" s="2"/>
      <c r="D321" s="2"/>
      <c r="E321" s="119"/>
      <c r="F321" s="100"/>
      <c r="G321" s="100"/>
      <c r="H321" s="180"/>
    </row>
    <row r="322" spans="1:8" x14ac:dyDescent="0.2">
      <c r="A322">
        <v>1914</v>
      </c>
      <c r="B322" s="108"/>
      <c r="C322" s="2"/>
      <c r="D322" s="2"/>
      <c r="E322" s="119"/>
      <c r="F322" s="100"/>
      <c r="G322" s="100"/>
      <c r="H322" s="180"/>
    </row>
    <row r="323" spans="1:8" x14ac:dyDescent="0.2">
      <c r="A323">
        <v>1141</v>
      </c>
      <c r="B323" s="108"/>
      <c r="C323" s="2"/>
      <c r="D323" s="2"/>
      <c r="E323" s="119"/>
      <c r="F323" s="100"/>
      <c r="G323" s="100"/>
      <c r="H323" s="180"/>
    </row>
    <row r="324" spans="1:8" x14ac:dyDescent="0.2">
      <c r="A324">
        <v>969</v>
      </c>
      <c r="B324" s="108"/>
      <c r="C324" s="2"/>
      <c r="D324" s="2"/>
      <c r="E324" s="119"/>
      <c r="F324" s="100"/>
      <c r="G324" s="2"/>
      <c r="H324" s="2"/>
    </row>
    <row r="325" spans="1:8" x14ac:dyDescent="0.2">
      <c r="A325">
        <v>798</v>
      </c>
      <c r="B325" s="108"/>
      <c r="C325" s="2"/>
      <c r="D325" s="2"/>
      <c r="E325" s="119"/>
      <c r="F325" s="100"/>
      <c r="G325" s="2"/>
      <c r="H325" s="2"/>
    </row>
    <row r="326" spans="1:8" x14ac:dyDescent="0.2">
      <c r="A326">
        <v>1714</v>
      </c>
      <c r="B326" s="108"/>
      <c r="C326" s="2"/>
      <c r="D326" s="2"/>
      <c r="E326" s="119"/>
      <c r="F326" s="100"/>
      <c r="G326" s="2"/>
      <c r="H326" s="2"/>
    </row>
    <row r="327" spans="1:8" x14ac:dyDescent="0.2">
      <c r="A327">
        <v>1844</v>
      </c>
      <c r="B327" s="108"/>
      <c r="C327" s="2"/>
      <c r="D327" s="2"/>
      <c r="E327" s="119"/>
      <c r="F327" s="100"/>
      <c r="G327" s="2"/>
      <c r="H327" s="2"/>
    </row>
    <row r="328" spans="1:8" x14ac:dyDescent="0.2">
      <c r="A328">
        <v>767</v>
      </c>
      <c r="B328" s="108"/>
      <c r="C328" s="2"/>
      <c r="D328" s="2"/>
      <c r="E328" s="119"/>
      <c r="F328" s="100"/>
      <c r="G328" s="2"/>
      <c r="H328" s="2"/>
    </row>
    <row r="329" spans="1:8" x14ac:dyDescent="0.2">
      <c r="A329">
        <v>1845</v>
      </c>
      <c r="B329" s="108"/>
      <c r="C329" s="2"/>
      <c r="D329" s="2"/>
      <c r="E329" s="119"/>
      <c r="F329" s="100"/>
      <c r="G329" s="2"/>
      <c r="H329" s="2"/>
    </row>
    <row r="330" spans="1:8" x14ac:dyDescent="0.2">
      <c r="A330">
        <v>724</v>
      </c>
      <c r="B330" s="108"/>
      <c r="C330" s="2"/>
      <c r="D330" s="2"/>
      <c r="E330" s="119"/>
      <c r="F330" s="100"/>
      <c r="G330" s="2"/>
      <c r="H330" s="2"/>
    </row>
    <row r="331" spans="1:8" x14ac:dyDescent="0.2">
      <c r="A331">
        <v>1228</v>
      </c>
      <c r="B331" s="108"/>
      <c r="C331" s="2"/>
      <c r="D331" s="2"/>
      <c r="E331" s="119"/>
      <c r="F331" s="100"/>
      <c r="G331" s="2"/>
      <c r="H331" s="2"/>
    </row>
    <row r="332" spans="1:8" x14ac:dyDescent="0.2">
      <c r="A332">
        <v>934</v>
      </c>
      <c r="B332" s="108"/>
      <c r="C332" s="2"/>
      <c r="D332" s="2"/>
      <c r="E332" s="119"/>
      <c r="F332" s="100"/>
      <c r="G332" s="2"/>
      <c r="H332" s="2"/>
    </row>
    <row r="333" spans="1:8" x14ac:dyDescent="0.2">
      <c r="A333">
        <v>935</v>
      </c>
      <c r="B333" s="108"/>
      <c r="C333" s="2"/>
      <c r="D333" s="2"/>
      <c r="E333" s="119"/>
      <c r="F333" s="100"/>
      <c r="G333" s="2"/>
      <c r="H333" s="2"/>
    </row>
    <row r="334" spans="1:8" x14ac:dyDescent="0.2">
      <c r="A334">
        <v>1064</v>
      </c>
      <c r="B334" s="108"/>
      <c r="C334" s="2"/>
      <c r="D334" s="2"/>
      <c r="E334" s="119"/>
      <c r="F334" s="100"/>
      <c r="G334" s="100"/>
      <c r="H334" s="180"/>
    </row>
    <row r="335" spans="1:8" x14ac:dyDescent="0.2">
      <c r="A335">
        <v>1773</v>
      </c>
      <c r="B335" s="108"/>
      <c r="C335" s="2"/>
      <c r="D335" s="2"/>
      <c r="E335" s="119"/>
      <c r="F335" s="100"/>
      <c r="G335" s="2"/>
      <c r="H335" s="2"/>
    </row>
    <row r="336" spans="1:8" x14ac:dyDescent="0.2">
      <c r="A336">
        <v>936</v>
      </c>
      <c r="B336" s="108"/>
      <c r="C336" s="2"/>
      <c r="D336" s="2"/>
      <c r="E336" s="119"/>
      <c r="F336" s="100"/>
      <c r="G336" s="2"/>
      <c r="H336" s="2"/>
    </row>
    <row r="337" spans="1:8" x14ac:dyDescent="0.2">
      <c r="A337">
        <v>937</v>
      </c>
      <c r="B337" s="108"/>
      <c r="C337" s="2"/>
      <c r="D337" s="2"/>
      <c r="E337" s="119"/>
      <c r="F337" s="100"/>
      <c r="G337" s="2"/>
      <c r="H337" s="2"/>
    </row>
    <row r="338" spans="1:8" x14ac:dyDescent="0.2">
      <c r="A338">
        <v>1043</v>
      </c>
      <c r="B338" s="108"/>
      <c r="C338" s="2"/>
      <c r="D338" s="2"/>
      <c r="E338" s="119"/>
      <c r="F338" s="100"/>
      <c r="G338" s="100"/>
      <c r="H338" s="180"/>
    </row>
    <row r="339" spans="1:8" x14ac:dyDescent="0.2">
      <c r="A339">
        <v>1142</v>
      </c>
      <c r="B339" s="108"/>
      <c r="C339" s="2"/>
      <c r="D339" s="2"/>
      <c r="E339" s="119"/>
      <c r="F339" s="100"/>
      <c r="G339" s="100"/>
      <c r="H339" s="180"/>
    </row>
    <row r="340" spans="1:8" x14ac:dyDescent="0.2">
      <c r="A340">
        <v>1272</v>
      </c>
      <c r="B340" s="108"/>
      <c r="C340" s="2"/>
      <c r="D340" s="2"/>
      <c r="E340" s="119"/>
      <c r="F340" s="100"/>
      <c r="G340" s="100"/>
      <c r="H340" s="180"/>
    </row>
    <row r="341" spans="1:8" x14ac:dyDescent="0.2">
      <c r="A341">
        <v>1774</v>
      </c>
      <c r="B341" s="108"/>
      <c r="C341" s="2"/>
      <c r="D341" s="2"/>
      <c r="E341" s="119"/>
      <c r="F341" s="100"/>
      <c r="G341" s="2"/>
      <c r="H341" s="2"/>
    </row>
    <row r="342" spans="1:8" x14ac:dyDescent="0.2">
      <c r="A342">
        <v>1533</v>
      </c>
      <c r="B342" s="108"/>
      <c r="C342" s="2"/>
      <c r="D342" s="2"/>
      <c r="E342" s="119"/>
      <c r="F342" s="100"/>
      <c r="G342" s="2"/>
      <c r="H342" s="2"/>
    </row>
    <row r="343" spans="1:8" x14ac:dyDescent="0.2">
      <c r="A343">
        <v>1944</v>
      </c>
      <c r="B343" s="108"/>
      <c r="C343" s="2"/>
      <c r="D343" s="2"/>
      <c r="E343" s="119"/>
      <c r="F343" s="100"/>
      <c r="G343" s="100"/>
      <c r="H343" s="180"/>
    </row>
    <row r="344" spans="1:8" x14ac:dyDescent="0.2">
      <c r="A344">
        <v>1949</v>
      </c>
      <c r="B344" s="108"/>
      <c r="C344" s="2"/>
      <c r="D344" s="2"/>
      <c r="E344" s="119"/>
      <c r="F344" s="100"/>
      <c r="G344" s="100"/>
      <c r="H344" s="180"/>
    </row>
    <row r="345" spans="1:8" x14ac:dyDescent="0.2">
      <c r="A345">
        <v>1143</v>
      </c>
      <c r="B345" s="108"/>
      <c r="C345" s="2"/>
      <c r="D345" s="2"/>
      <c r="E345" s="119"/>
      <c r="F345" s="100"/>
      <c r="G345" s="100"/>
      <c r="H345" s="180"/>
    </row>
    <row r="346" spans="1:8" x14ac:dyDescent="0.2">
      <c r="A346">
        <v>1144</v>
      </c>
      <c r="B346" s="108"/>
      <c r="C346" s="2"/>
      <c r="D346" s="2"/>
      <c r="E346" s="119"/>
      <c r="F346" s="100"/>
      <c r="G346" s="100"/>
      <c r="H346" s="180"/>
    </row>
    <row r="347" spans="1:8" x14ac:dyDescent="0.2">
      <c r="A347">
        <v>1145</v>
      </c>
      <c r="B347" s="108"/>
      <c r="C347" s="2"/>
      <c r="D347" s="2"/>
      <c r="E347" s="119"/>
      <c r="F347" s="100"/>
      <c r="G347" s="100"/>
      <c r="H347" s="180"/>
    </row>
    <row r="348" spans="1:8" x14ac:dyDescent="0.2">
      <c r="A348">
        <v>1146</v>
      </c>
      <c r="B348" s="108"/>
      <c r="C348" s="2"/>
      <c r="D348" s="2"/>
      <c r="E348" s="119"/>
      <c r="F348" s="100"/>
      <c r="G348" s="100"/>
      <c r="H348" s="180"/>
    </row>
    <row r="349" spans="1:8" x14ac:dyDescent="0.2">
      <c r="A349">
        <v>849</v>
      </c>
      <c r="B349" s="108"/>
      <c r="C349" s="2"/>
      <c r="D349" s="2"/>
      <c r="E349" s="119"/>
      <c r="F349" s="100"/>
      <c r="G349" s="2"/>
      <c r="H349" s="2"/>
    </row>
    <row r="350" spans="1:8" x14ac:dyDescent="0.2">
      <c r="A350">
        <v>1507</v>
      </c>
      <c r="B350" s="108"/>
      <c r="C350" s="2"/>
      <c r="D350" s="2"/>
      <c r="E350" s="119"/>
      <c r="F350" s="100"/>
      <c r="G350" s="2"/>
      <c r="H350" s="2"/>
    </row>
    <row r="351" spans="1:8" x14ac:dyDescent="0.2">
      <c r="A351">
        <v>970</v>
      </c>
      <c r="B351" s="108"/>
      <c r="C351" s="2"/>
      <c r="D351" s="2"/>
      <c r="E351" s="119"/>
      <c r="F351" s="100"/>
      <c r="G351" s="2"/>
      <c r="H351" s="2"/>
    </row>
    <row r="352" spans="1:8" x14ac:dyDescent="0.2">
      <c r="A352">
        <v>1534</v>
      </c>
      <c r="B352" s="108"/>
      <c r="C352" s="2"/>
      <c r="D352" s="2"/>
      <c r="E352" s="119"/>
      <c r="F352" s="100"/>
      <c r="G352" s="2"/>
      <c r="H352" s="2"/>
    </row>
    <row r="353" spans="1:8" x14ac:dyDescent="0.2">
      <c r="A353">
        <v>799</v>
      </c>
      <c r="B353" s="108"/>
      <c r="C353" s="2"/>
      <c r="D353" s="2"/>
      <c r="E353" s="119"/>
      <c r="F353" s="100"/>
      <c r="G353" s="2"/>
      <c r="H353" s="2"/>
    </row>
    <row r="354" spans="1:8" x14ac:dyDescent="0.2">
      <c r="A354">
        <v>747</v>
      </c>
      <c r="B354" s="108"/>
      <c r="C354" s="2"/>
      <c r="D354" s="2"/>
      <c r="E354" s="119"/>
      <c r="F354" s="100"/>
      <c r="G354" s="2"/>
      <c r="H354" s="2"/>
    </row>
    <row r="355" spans="1:8" x14ac:dyDescent="0.2">
      <c r="A355">
        <v>1825</v>
      </c>
      <c r="B355" s="108"/>
      <c r="C355" s="2"/>
      <c r="D355" s="2"/>
      <c r="E355" s="119"/>
      <c r="F355" s="100"/>
      <c r="G355" s="2"/>
      <c r="H355" s="2"/>
    </row>
    <row r="356" spans="1:8" x14ac:dyDescent="0.2">
      <c r="A356">
        <v>1715</v>
      </c>
      <c r="B356" s="108"/>
      <c r="C356" s="2"/>
      <c r="D356" s="2"/>
      <c r="E356" s="119"/>
      <c r="F356" s="100"/>
      <c r="G356" s="2"/>
      <c r="H356" s="2"/>
    </row>
    <row r="357" spans="1:8" x14ac:dyDescent="0.2">
      <c r="A357">
        <v>800</v>
      </c>
      <c r="B357" s="108"/>
      <c r="C357" s="2"/>
      <c r="D357" s="2"/>
      <c r="E357" s="119"/>
      <c r="F357" s="100"/>
      <c r="G357" s="2"/>
      <c r="H357" s="2"/>
    </row>
    <row r="358" spans="1:8" x14ac:dyDescent="0.2">
      <c r="A358">
        <v>801</v>
      </c>
      <c r="B358" s="108"/>
      <c r="C358" s="2"/>
      <c r="D358" s="2"/>
      <c r="E358" s="119"/>
      <c r="F358" s="100"/>
      <c r="G358" s="2"/>
      <c r="H358" s="2"/>
    </row>
    <row r="359" spans="1:8" x14ac:dyDescent="0.2">
      <c r="A359">
        <v>971</v>
      </c>
      <c r="B359" s="108"/>
      <c r="C359" s="2"/>
      <c r="D359" s="2"/>
      <c r="E359" s="119"/>
      <c r="F359" s="100"/>
      <c r="G359" s="2"/>
      <c r="H359" s="2"/>
    </row>
    <row r="360" spans="1:8" x14ac:dyDescent="0.2">
      <c r="A360">
        <v>895</v>
      </c>
      <c r="B360" s="108"/>
      <c r="C360" s="2"/>
      <c r="D360" s="2"/>
      <c r="E360" s="119"/>
      <c r="F360" s="100"/>
      <c r="G360" s="2"/>
      <c r="H360" s="2"/>
    </row>
    <row r="361" spans="1:8" x14ac:dyDescent="0.2">
      <c r="A361">
        <v>1978</v>
      </c>
      <c r="B361" s="108"/>
      <c r="C361" s="2"/>
      <c r="D361" s="2"/>
      <c r="E361" s="119"/>
      <c r="F361" s="100"/>
      <c r="G361" s="2"/>
      <c r="H361" s="2"/>
    </row>
    <row r="362" spans="1:8" x14ac:dyDescent="0.2">
      <c r="A362">
        <v>1273</v>
      </c>
      <c r="B362" s="108"/>
      <c r="C362" s="2"/>
      <c r="D362" s="2"/>
      <c r="E362" s="119"/>
      <c r="F362" s="100"/>
      <c r="G362" s="100"/>
      <c r="H362" s="180"/>
    </row>
    <row r="363" spans="1:8" x14ac:dyDescent="0.2">
      <c r="A363">
        <v>1274</v>
      </c>
      <c r="B363" s="108"/>
      <c r="C363" s="2"/>
      <c r="D363" s="2"/>
      <c r="E363" s="119"/>
      <c r="F363" s="100"/>
      <c r="G363" s="100"/>
      <c r="H363" s="180"/>
    </row>
    <row r="364" spans="1:8" x14ac:dyDescent="0.2">
      <c r="A364">
        <v>460</v>
      </c>
      <c r="B364" s="108"/>
      <c r="C364" s="2"/>
      <c r="D364" s="2"/>
      <c r="E364" s="119"/>
      <c r="F364" s="100"/>
      <c r="G364" s="100"/>
      <c r="H364" s="2"/>
    </row>
    <row r="365" spans="1:8" x14ac:dyDescent="0.2">
      <c r="A365">
        <v>1234</v>
      </c>
      <c r="B365" s="108"/>
      <c r="C365" s="2"/>
      <c r="D365" s="2"/>
      <c r="E365" s="119"/>
      <c r="F365" s="100"/>
      <c r="G365" s="2"/>
      <c r="H365" s="2"/>
    </row>
    <row r="366" spans="1:8" x14ac:dyDescent="0.2">
      <c r="A366">
        <v>1535</v>
      </c>
      <c r="B366" s="108"/>
      <c r="C366" s="2"/>
      <c r="D366" s="2"/>
      <c r="E366" s="119"/>
      <c r="F366" s="100"/>
      <c r="G366" s="2"/>
      <c r="H366" s="2"/>
    </row>
    <row r="367" spans="1:8" x14ac:dyDescent="0.2">
      <c r="A367">
        <v>1536</v>
      </c>
      <c r="B367" s="108"/>
      <c r="C367" s="2"/>
      <c r="D367" s="2"/>
      <c r="E367" s="119"/>
      <c r="F367" s="100"/>
      <c r="G367" s="2"/>
      <c r="H367" s="2"/>
    </row>
    <row r="368" spans="1:8" x14ac:dyDescent="0.2">
      <c r="A368">
        <v>919</v>
      </c>
      <c r="B368" s="108"/>
      <c r="C368" s="2"/>
      <c r="D368" s="2"/>
      <c r="E368" s="119"/>
      <c r="F368" s="100"/>
      <c r="G368" s="2"/>
      <c r="H368" s="2"/>
    </row>
    <row r="369" spans="1:8" x14ac:dyDescent="0.2">
      <c r="A369">
        <v>1775</v>
      </c>
      <c r="B369" s="108"/>
      <c r="C369" s="2"/>
      <c r="D369" s="2"/>
      <c r="E369" s="119"/>
      <c r="F369" s="100"/>
      <c r="G369" s="2"/>
      <c r="H369" s="2"/>
    </row>
    <row r="370" spans="1:8" x14ac:dyDescent="0.2">
      <c r="A370">
        <v>1716</v>
      </c>
      <c r="B370" s="108"/>
      <c r="C370" s="2"/>
      <c r="D370" s="2"/>
      <c r="E370" s="119"/>
      <c r="F370" s="100"/>
      <c r="G370" s="2"/>
      <c r="H370" s="2"/>
    </row>
    <row r="371" spans="1:8" x14ac:dyDescent="0.2">
      <c r="A371">
        <v>1717</v>
      </c>
      <c r="B371" s="108"/>
      <c r="C371" s="2"/>
      <c r="D371" s="2"/>
      <c r="E371" s="119"/>
      <c r="F371" s="100"/>
      <c r="G371" s="2"/>
      <c r="H371" s="2"/>
    </row>
    <row r="372" spans="1:8" x14ac:dyDescent="0.2">
      <c r="A372">
        <v>909</v>
      </c>
      <c r="B372" s="108"/>
      <c r="C372" s="2"/>
      <c r="D372" s="2"/>
      <c r="E372" s="119"/>
      <c r="F372" s="100"/>
      <c r="G372" s="2"/>
      <c r="H372" s="2"/>
    </row>
    <row r="373" spans="1:8" x14ac:dyDescent="0.2">
      <c r="A373">
        <v>1649</v>
      </c>
      <c r="B373" s="108"/>
      <c r="C373" s="2"/>
      <c r="D373" s="2"/>
      <c r="E373" s="119"/>
      <c r="F373" s="100"/>
      <c r="G373" s="2"/>
      <c r="H373" s="2"/>
    </row>
    <row r="374" spans="1:8" x14ac:dyDescent="0.2">
      <c r="A374">
        <v>1979</v>
      </c>
      <c r="B374" s="108"/>
      <c r="C374" s="2"/>
      <c r="D374" s="2"/>
      <c r="E374" s="119"/>
      <c r="F374" s="100"/>
      <c r="G374" s="2"/>
      <c r="H374" s="2"/>
    </row>
    <row r="375" spans="1:8" x14ac:dyDescent="0.2">
      <c r="A375">
        <v>802</v>
      </c>
      <c r="B375" s="108"/>
      <c r="C375" s="2"/>
      <c r="D375" s="2"/>
      <c r="E375" s="119"/>
      <c r="F375" s="100"/>
      <c r="G375" s="2"/>
      <c r="H375" s="2"/>
    </row>
    <row r="376" spans="1:8" x14ac:dyDescent="0.2">
      <c r="A376">
        <v>896</v>
      </c>
      <c r="B376" s="108"/>
      <c r="C376" s="2"/>
      <c r="D376" s="2"/>
      <c r="E376" s="119"/>
      <c r="F376" s="100"/>
      <c r="G376" s="2"/>
      <c r="H376" s="2"/>
    </row>
    <row r="377" spans="1:8" x14ac:dyDescent="0.2">
      <c r="A377">
        <v>1237</v>
      </c>
      <c r="B377" s="108"/>
      <c r="C377" s="2"/>
      <c r="D377" s="2"/>
      <c r="E377" s="119"/>
      <c r="F377" s="100"/>
      <c r="G377" s="2"/>
      <c r="H377" s="2"/>
    </row>
    <row r="378" spans="1:8" x14ac:dyDescent="0.2">
      <c r="A378">
        <v>897</v>
      </c>
      <c r="B378" s="108"/>
      <c r="C378" s="2"/>
      <c r="D378" s="2"/>
      <c r="E378" s="119"/>
      <c r="F378" s="100"/>
      <c r="G378" s="2"/>
      <c r="H378" s="2"/>
    </row>
    <row r="379" spans="1:8" x14ac:dyDescent="0.2">
      <c r="A379">
        <v>472</v>
      </c>
      <c r="B379" s="108"/>
      <c r="C379" s="2"/>
      <c r="D379" s="2"/>
      <c r="E379" s="119"/>
      <c r="F379" s="100"/>
      <c r="G379" s="2"/>
      <c r="H379" s="2"/>
    </row>
    <row r="380" spans="1:8" x14ac:dyDescent="0.2">
      <c r="A380">
        <v>1680</v>
      </c>
      <c r="B380" s="108"/>
      <c r="C380" s="2"/>
      <c r="D380" s="2"/>
      <c r="E380" s="119"/>
      <c r="F380" s="100"/>
      <c r="G380" s="2"/>
      <c r="H380" s="2"/>
    </row>
    <row r="381" spans="1:8" x14ac:dyDescent="0.2">
      <c r="A381">
        <v>495</v>
      </c>
      <c r="B381" s="108"/>
      <c r="C381" s="2"/>
      <c r="D381" s="2"/>
      <c r="E381" s="119"/>
      <c r="F381" s="100"/>
      <c r="G381" s="100"/>
      <c r="H381" s="2"/>
    </row>
    <row r="382" spans="1:8" x14ac:dyDescent="0.2">
      <c r="A382">
        <v>1275</v>
      </c>
      <c r="B382" s="108"/>
      <c r="C382" s="2"/>
      <c r="D382" s="2"/>
      <c r="E382" s="119"/>
      <c r="F382" s="100"/>
      <c r="G382" s="100"/>
      <c r="H382" s="2"/>
    </row>
    <row r="383" spans="1:8" x14ac:dyDescent="0.2">
      <c r="A383">
        <v>1276</v>
      </c>
      <c r="B383" s="108"/>
      <c r="C383" s="2"/>
      <c r="D383" s="2"/>
      <c r="E383" s="119"/>
      <c r="F383" s="100"/>
      <c r="G383" s="100"/>
      <c r="H383" s="2"/>
    </row>
    <row r="384" spans="1:8" x14ac:dyDescent="0.2">
      <c r="A384">
        <v>1277</v>
      </c>
      <c r="B384" s="108"/>
      <c r="C384" s="2"/>
      <c r="D384" s="2"/>
      <c r="E384" s="119"/>
      <c r="F384" s="100"/>
      <c r="G384" s="100"/>
      <c r="H384" s="2"/>
    </row>
    <row r="385" spans="1:8" x14ac:dyDescent="0.2">
      <c r="A385">
        <v>1885</v>
      </c>
      <c r="B385" s="108"/>
      <c r="C385" s="2"/>
      <c r="D385" s="2"/>
      <c r="E385" s="119"/>
      <c r="F385" s="100"/>
      <c r="G385" s="100"/>
      <c r="H385" s="180"/>
    </row>
    <row r="386" spans="1:8" x14ac:dyDescent="0.2">
      <c r="A386">
        <v>1718</v>
      </c>
      <c r="B386" s="108"/>
      <c r="C386" s="2"/>
      <c r="D386" s="2"/>
      <c r="E386" s="119"/>
      <c r="F386" s="100"/>
      <c r="G386" s="2"/>
      <c r="H386" s="2"/>
    </row>
    <row r="387" spans="1:8" x14ac:dyDescent="0.2">
      <c r="A387">
        <v>1537</v>
      </c>
      <c r="B387" s="108"/>
      <c r="C387" s="2"/>
      <c r="D387" s="2"/>
      <c r="E387" s="119"/>
      <c r="F387" s="100"/>
      <c r="G387" s="2"/>
      <c r="H387" s="2"/>
    </row>
    <row r="388" spans="1:8" x14ac:dyDescent="0.2">
      <c r="A388">
        <v>445</v>
      </c>
      <c r="B388" s="108"/>
      <c r="C388" s="2"/>
      <c r="D388" s="2"/>
      <c r="E388" s="119"/>
      <c r="F388" s="100"/>
      <c r="G388" s="2"/>
      <c r="H388" s="2"/>
    </row>
    <row r="389" spans="1:8" x14ac:dyDescent="0.2">
      <c r="A389">
        <v>1538</v>
      </c>
      <c r="B389" s="108"/>
      <c r="C389" s="2"/>
      <c r="D389" s="2"/>
      <c r="E389" s="119"/>
      <c r="F389" s="100"/>
      <c r="G389" s="2"/>
      <c r="H389" s="2"/>
    </row>
    <row r="390" spans="1:8" x14ac:dyDescent="0.2">
      <c r="A390">
        <v>765</v>
      </c>
      <c r="B390" s="108"/>
      <c r="C390" s="2"/>
      <c r="D390" s="2"/>
      <c r="E390" s="119"/>
      <c r="F390" s="100"/>
      <c r="G390" s="2"/>
      <c r="H390" s="2"/>
    </row>
    <row r="391" spans="1:8" x14ac:dyDescent="0.2">
      <c r="A391">
        <v>1681</v>
      </c>
      <c r="B391" s="108"/>
      <c r="C391" s="2"/>
      <c r="D391" s="2"/>
      <c r="E391" s="119"/>
      <c r="F391" s="100"/>
      <c r="G391" s="2"/>
      <c r="H391" s="2"/>
    </row>
    <row r="392" spans="1:8" x14ac:dyDescent="0.2">
      <c r="A392">
        <v>1278</v>
      </c>
      <c r="B392" s="108"/>
      <c r="C392" s="2"/>
      <c r="D392" s="2"/>
      <c r="E392" s="119"/>
      <c r="F392" s="100"/>
      <c r="G392" s="100"/>
      <c r="H392" s="180"/>
    </row>
    <row r="393" spans="1:8" x14ac:dyDescent="0.2">
      <c r="A393">
        <v>1279</v>
      </c>
      <c r="B393" s="108"/>
      <c r="C393" s="2"/>
      <c r="D393" s="2"/>
      <c r="E393" s="119"/>
      <c r="F393" s="100"/>
      <c r="G393" s="100"/>
      <c r="H393" s="180"/>
    </row>
    <row r="394" spans="1:8" x14ac:dyDescent="0.2">
      <c r="A394">
        <v>1280</v>
      </c>
      <c r="B394" s="108"/>
      <c r="C394" s="2"/>
      <c r="D394" s="2"/>
      <c r="E394" s="119"/>
      <c r="F394" s="100"/>
      <c r="G394" s="100"/>
      <c r="H394" s="180"/>
    </row>
    <row r="395" spans="1:8" x14ac:dyDescent="0.2">
      <c r="A395">
        <v>1038</v>
      </c>
      <c r="B395" s="108"/>
      <c r="C395" s="2"/>
      <c r="D395" s="2"/>
      <c r="E395" s="119"/>
      <c r="F395" s="100"/>
      <c r="G395" s="100"/>
      <c r="H395" s="180"/>
    </row>
    <row r="396" spans="1:8" x14ac:dyDescent="0.2">
      <c r="A396">
        <v>1980</v>
      </c>
      <c r="B396" s="108"/>
      <c r="C396" s="2"/>
      <c r="D396" s="2"/>
      <c r="E396" s="119"/>
      <c r="F396" s="100"/>
      <c r="G396" s="2"/>
      <c r="H396" s="2"/>
    </row>
    <row r="397" spans="1:8" x14ac:dyDescent="0.2">
      <c r="A397">
        <v>1846</v>
      </c>
      <c r="B397" s="108"/>
      <c r="C397" s="2"/>
      <c r="D397" s="2"/>
      <c r="E397" s="119"/>
      <c r="F397" s="100"/>
      <c r="G397" s="2"/>
      <c r="H397" s="2"/>
    </row>
    <row r="398" spans="1:8" x14ac:dyDescent="0.2">
      <c r="A398">
        <v>938</v>
      </c>
      <c r="B398" s="108"/>
      <c r="C398" s="2"/>
      <c r="D398" s="2"/>
      <c r="E398" s="119"/>
      <c r="F398" s="100"/>
      <c r="G398" s="2"/>
      <c r="H398" s="2"/>
    </row>
    <row r="399" spans="1:8" x14ac:dyDescent="0.2">
      <c r="A399">
        <v>939</v>
      </c>
      <c r="B399" s="108"/>
      <c r="C399" s="2"/>
      <c r="D399" s="2"/>
      <c r="E399" s="119"/>
      <c r="F399" s="100"/>
      <c r="G399" s="2"/>
      <c r="H399" s="2"/>
    </row>
    <row r="400" spans="1:8" x14ac:dyDescent="0.2">
      <c r="A400">
        <v>1950</v>
      </c>
      <c r="B400" s="108"/>
      <c r="C400" s="2"/>
      <c r="D400" s="2"/>
      <c r="E400" s="119"/>
      <c r="F400" s="100"/>
      <c r="G400" s="100"/>
      <c r="H400" s="180"/>
    </row>
    <row r="401" spans="1:8" x14ac:dyDescent="0.2">
      <c r="A401">
        <v>1539</v>
      </c>
      <c r="B401" s="108"/>
      <c r="C401" s="2"/>
      <c r="D401" s="2"/>
      <c r="E401" s="119"/>
      <c r="F401" s="100"/>
      <c r="G401" s="2"/>
      <c r="H401" s="2"/>
    </row>
    <row r="402" spans="1:8" x14ac:dyDescent="0.2">
      <c r="A402">
        <v>1540</v>
      </c>
      <c r="B402" s="108"/>
      <c r="C402" s="2"/>
      <c r="D402" s="2"/>
      <c r="E402" s="119"/>
      <c r="F402" s="100"/>
      <c r="G402" s="2"/>
      <c r="H402" s="2"/>
    </row>
    <row r="403" spans="1:8" x14ac:dyDescent="0.2">
      <c r="A403">
        <v>1281</v>
      </c>
      <c r="B403" s="108"/>
      <c r="C403" s="2"/>
      <c r="D403" s="2"/>
      <c r="E403" s="119"/>
      <c r="F403" s="100"/>
      <c r="G403" s="100"/>
      <c r="H403" s="180"/>
    </row>
    <row r="404" spans="1:8" x14ac:dyDescent="0.2">
      <c r="A404">
        <v>1282</v>
      </c>
      <c r="B404" s="108"/>
      <c r="C404" s="2"/>
      <c r="D404" s="2"/>
      <c r="E404" s="119"/>
      <c r="F404" s="100"/>
      <c r="G404" s="100"/>
      <c r="H404" s="2"/>
    </row>
    <row r="405" spans="1:8" x14ac:dyDescent="0.2">
      <c r="A405">
        <v>1065</v>
      </c>
      <c r="B405" s="108"/>
      <c r="C405" s="2"/>
      <c r="D405" s="2"/>
      <c r="E405" s="119"/>
      <c r="F405" s="100"/>
      <c r="G405" s="100"/>
      <c r="H405" s="180"/>
    </row>
    <row r="406" spans="1:8" x14ac:dyDescent="0.2">
      <c r="A406">
        <v>1928</v>
      </c>
      <c r="B406" s="108"/>
      <c r="C406" s="2"/>
      <c r="D406" s="2"/>
      <c r="E406" s="119"/>
      <c r="F406" s="100"/>
      <c r="G406" s="100"/>
      <c r="H406" s="180"/>
    </row>
    <row r="407" spans="1:8" x14ac:dyDescent="0.2">
      <c r="A407">
        <v>1981</v>
      </c>
      <c r="B407" s="108"/>
      <c r="C407" s="2"/>
      <c r="D407" s="2"/>
      <c r="E407" s="119"/>
      <c r="F407" s="100"/>
      <c r="G407" s="2"/>
      <c r="H407" s="2"/>
    </row>
    <row r="408" spans="1:8" x14ac:dyDescent="0.2">
      <c r="A408">
        <v>850</v>
      </c>
      <c r="B408" s="108"/>
      <c r="C408" s="2"/>
      <c r="D408" s="2"/>
      <c r="E408" s="119"/>
      <c r="F408" s="100"/>
      <c r="G408" s="2"/>
      <c r="H408" s="2"/>
    </row>
    <row r="409" spans="1:8" x14ac:dyDescent="0.2">
      <c r="A409">
        <v>907</v>
      </c>
      <c r="B409" s="108"/>
      <c r="C409" s="2"/>
      <c r="D409" s="2"/>
      <c r="E409" s="119"/>
      <c r="F409" s="100"/>
      <c r="G409" s="2"/>
      <c r="H409" s="2"/>
    </row>
    <row r="410" spans="1:8" x14ac:dyDescent="0.2">
      <c r="A410">
        <v>458</v>
      </c>
      <c r="B410" s="108"/>
      <c r="C410" s="2"/>
      <c r="D410" s="2"/>
      <c r="E410" s="119"/>
      <c r="F410" s="100"/>
      <c r="G410" s="100"/>
      <c r="H410" s="180"/>
    </row>
    <row r="411" spans="1:8" x14ac:dyDescent="0.2">
      <c r="A411">
        <v>1887</v>
      </c>
      <c r="B411" s="108"/>
      <c r="C411" s="2"/>
      <c r="D411" s="2"/>
      <c r="E411" s="119"/>
      <c r="F411" s="100"/>
      <c r="G411" s="100"/>
      <c r="H411" s="180"/>
    </row>
    <row r="412" spans="1:8" x14ac:dyDescent="0.2">
      <c r="A412">
        <v>1890</v>
      </c>
      <c r="B412" s="108"/>
      <c r="C412" s="2"/>
      <c r="D412" s="2"/>
      <c r="E412" s="119"/>
      <c r="F412" s="100"/>
      <c r="G412" s="100"/>
      <c r="H412" s="180"/>
    </row>
    <row r="413" spans="1:8" x14ac:dyDescent="0.2">
      <c r="A413">
        <v>1911</v>
      </c>
      <c r="B413" s="108"/>
      <c r="C413" s="2"/>
      <c r="D413" s="2"/>
      <c r="E413" s="119"/>
      <c r="F413" s="100"/>
      <c r="G413" s="100"/>
      <c r="H413" s="180"/>
    </row>
    <row r="414" spans="1:8" x14ac:dyDescent="0.2">
      <c r="A414">
        <v>481</v>
      </c>
      <c r="B414" s="108"/>
      <c r="C414" s="2"/>
      <c r="D414" s="2"/>
      <c r="E414" s="119"/>
      <c r="F414" s="100"/>
      <c r="G414" s="100"/>
      <c r="H414" s="180"/>
    </row>
    <row r="415" spans="1:8" x14ac:dyDescent="0.2">
      <c r="A415">
        <v>1147</v>
      </c>
      <c r="B415" s="108"/>
      <c r="C415" s="2"/>
      <c r="D415" s="2"/>
      <c r="E415" s="119"/>
      <c r="F415" s="100"/>
      <c r="G415" s="100"/>
      <c r="H415" s="180"/>
    </row>
    <row r="416" spans="1:8" x14ac:dyDescent="0.2">
      <c r="A416">
        <v>1148</v>
      </c>
      <c r="B416" s="108"/>
      <c r="C416" s="2"/>
      <c r="D416" s="2"/>
      <c r="E416" s="119"/>
      <c r="F416" s="100"/>
      <c r="G416" s="100"/>
      <c r="H416" s="180"/>
    </row>
    <row r="417" spans="1:8" x14ac:dyDescent="0.2">
      <c r="A417">
        <v>1541</v>
      </c>
      <c r="B417" s="108"/>
      <c r="C417" s="2"/>
      <c r="D417" s="2"/>
      <c r="E417" s="119"/>
      <c r="F417" s="100"/>
      <c r="G417" s="2"/>
      <c r="H417" s="2"/>
    </row>
    <row r="418" spans="1:8" x14ac:dyDescent="0.2">
      <c r="A418">
        <v>1542</v>
      </c>
      <c r="B418" s="108"/>
      <c r="C418" s="2"/>
      <c r="D418" s="2"/>
      <c r="E418" s="119"/>
      <c r="F418" s="100"/>
      <c r="G418" s="2"/>
      <c r="H418" s="2"/>
    </row>
    <row r="419" spans="1:8" x14ac:dyDescent="0.2">
      <c r="A419">
        <v>920</v>
      </c>
      <c r="B419" s="108"/>
      <c r="C419" s="2"/>
      <c r="D419" s="2"/>
      <c r="E419" s="119"/>
      <c r="F419" s="100"/>
      <c r="G419" s="2"/>
      <c r="H419" s="2"/>
    </row>
    <row r="420" spans="1:8" x14ac:dyDescent="0.2">
      <c r="A420">
        <v>1776</v>
      </c>
      <c r="B420" s="108"/>
      <c r="C420" s="2"/>
      <c r="D420" s="2"/>
      <c r="E420" s="119"/>
      <c r="F420" s="100"/>
      <c r="G420" s="2"/>
      <c r="H420" s="2"/>
    </row>
    <row r="421" spans="1:8" x14ac:dyDescent="0.2">
      <c r="A421">
        <v>972</v>
      </c>
      <c r="B421" s="108"/>
      <c r="C421" s="2"/>
      <c r="D421" s="2"/>
      <c r="E421" s="119"/>
      <c r="F421" s="100"/>
      <c r="G421" s="2"/>
      <c r="H421" s="2"/>
    </row>
    <row r="422" spans="1:8" x14ac:dyDescent="0.2">
      <c r="A422">
        <v>898</v>
      </c>
      <c r="B422" s="108"/>
      <c r="C422" s="2"/>
      <c r="D422" s="2"/>
      <c r="E422" s="119"/>
      <c r="F422" s="100"/>
      <c r="G422" s="2"/>
      <c r="H422" s="2"/>
    </row>
    <row r="423" spans="1:8" x14ac:dyDescent="0.2">
      <c r="A423">
        <v>1826</v>
      </c>
      <c r="B423" s="108"/>
      <c r="C423" s="2"/>
      <c r="D423" s="2"/>
      <c r="E423" s="119"/>
      <c r="F423" s="100"/>
      <c r="G423" s="2"/>
      <c r="H423" s="2"/>
    </row>
    <row r="424" spans="1:8" x14ac:dyDescent="0.2">
      <c r="A424">
        <v>1827</v>
      </c>
      <c r="B424" s="108"/>
      <c r="C424" s="2"/>
      <c r="D424" s="2"/>
      <c r="E424" s="119"/>
      <c r="F424" s="100"/>
      <c r="G424" s="2"/>
      <c r="H424" s="2"/>
    </row>
    <row r="425" spans="1:8" x14ac:dyDescent="0.2">
      <c r="A425">
        <v>1828</v>
      </c>
      <c r="B425" s="108"/>
      <c r="C425" s="2"/>
      <c r="D425" s="2"/>
      <c r="E425" s="119"/>
      <c r="F425" s="100"/>
      <c r="G425" s="2"/>
      <c r="H425" s="2"/>
    </row>
    <row r="426" spans="1:8" x14ac:dyDescent="0.2">
      <c r="A426">
        <v>1982</v>
      </c>
      <c r="B426" s="108"/>
      <c r="C426" s="2"/>
      <c r="D426" s="2"/>
      <c r="E426" s="119"/>
      <c r="F426" s="100"/>
      <c r="G426" s="2"/>
      <c r="H426" s="2"/>
    </row>
    <row r="427" spans="1:8" x14ac:dyDescent="0.2">
      <c r="A427">
        <v>1983</v>
      </c>
      <c r="B427" s="108"/>
      <c r="C427" s="2"/>
      <c r="D427" s="2"/>
      <c r="E427" s="119"/>
      <c r="F427" s="100"/>
      <c r="G427" s="2"/>
      <c r="H427" s="2"/>
    </row>
    <row r="428" spans="1:8" x14ac:dyDescent="0.2">
      <c r="A428">
        <v>477</v>
      </c>
      <c r="B428" s="108"/>
      <c r="C428" s="2"/>
      <c r="D428" s="2"/>
      <c r="E428" s="119"/>
      <c r="F428" s="100"/>
      <c r="G428" s="100"/>
      <c r="H428" s="180"/>
    </row>
    <row r="429" spans="1:8" x14ac:dyDescent="0.2">
      <c r="A429">
        <v>496</v>
      </c>
      <c r="B429" s="108"/>
      <c r="C429" s="2"/>
      <c r="D429" s="2"/>
      <c r="E429" s="119"/>
      <c r="F429" s="100"/>
      <c r="G429" s="100"/>
      <c r="H429" s="2"/>
    </row>
    <row r="430" spans="1:8" x14ac:dyDescent="0.2">
      <c r="A430">
        <v>1149</v>
      </c>
      <c r="B430" s="108"/>
      <c r="C430" s="2"/>
      <c r="D430" s="2"/>
      <c r="E430" s="119"/>
      <c r="F430" s="100"/>
      <c r="G430" s="100"/>
      <c r="H430" s="180"/>
    </row>
    <row r="431" spans="1:8" x14ac:dyDescent="0.2">
      <c r="A431">
        <v>1719</v>
      </c>
      <c r="B431" s="108"/>
      <c r="C431" s="2"/>
      <c r="D431" s="2"/>
      <c r="E431" s="119"/>
      <c r="F431" s="100"/>
      <c r="G431" s="2"/>
      <c r="H431" s="2"/>
    </row>
    <row r="432" spans="1:8" x14ac:dyDescent="0.2">
      <c r="A432">
        <v>1847</v>
      </c>
      <c r="B432" s="108"/>
      <c r="C432" s="2"/>
      <c r="D432" s="2"/>
      <c r="E432" s="119"/>
      <c r="F432" s="100"/>
      <c r="G432" s="2"/>
      <c r="H432" s="2"/>
    </row>
    <row r="433" spans="1:8" x14ac:dyDescent="0.2">
      <c r="A433">
        <v>921</v>
      </c>
      <c r="B433" s="108"/>
      <c r="C433" s="2"/>
      <c r="D433" s="2"/>
      <c r="E433" s="119"/>
      <c r="F433" s="100"/>
      <c r="G433" s="2"/>
      <c r="H433" s="2"/>
    </row>
    <row r="434" spans="1:8" x14ac:dyDescent="0.2">
      <c r="A434">
        <v>1508</v>
      </c>
      <c r="B434" s="108"/>
      <c r="C434" s="2"/>
      <c r="D434" s="2"/>
      <c r="E434" s="119"/>
      <c r="F434" s="100"/>
      <c r="G434" s="2"/>
      <c r="H434" s="2"/>
    </row>
    <row r="435" spans="1:8" x14ac:dyDescent="0.2">
      <c r="A435">
        <v>769</v>
      </c>
      <c r="B435" s="108"/>
      <c r="C435" s="2"/>
      <c r="D435" s="2"/>
      <c r="E435" s="119"/>
      <c r="F435" s="100"/>
      <c r="G435" s="2"/>
      <c r="H435" s="2"/>
    </row>
    <row r="436" spans="1:8" x14ac:dyDescent="0.2">
      <c r="A436">
        <v>899</v>
      </c>
      <c r="B436" s="108"/>
      <c r="C436" s="2"/>
      <c r="D436" s="2"/>
      <c r="E436" s="119"/>
      <c r="F436" s="100"/>
      <c r="G436" s="2"/>
      <c r="H436" s="2"/>
    </row>
    <row r="437" spans="1:8" x14ac:dyDescent="0.2">
      <c r="A437">
        <v>1896</v>
      </c>
      <c r="B437" s="108"/>
      <c r="C437" s="2"/>
      <c r="D437" s="2"/>
      <c r="E437" s="119"/>
      <c r="F437" s="100"/>
      <c r="G437" s="100"/>
      <c r="H437" s="180"/>
    </row>
    <row r="438" spans="1:8" x14ac:dyDescent="0.2">
      <c r="A438">
        <v>1720</v>
      </c>
      <c r="B438" s="108"/>
      <c r="C438" s="2"/>
      <c r="D438" s="2"/>
      <c r="E438" s="119"/>
      <c r="F438" s="100"/>
      <c r="G438" s="2"/>
      <c r="H438" s="2"/>
    </row>
    <row r="439" spans="1:8" x14ac:dyDescent="0.2">
      <c r="A439">
        <v>922</v>
      </c>
      <c r="B439" s="108"/>
      <c r="C439" s="2"/>
      <c r="D439" s="2"/>
      <c r="E439" s="119"/>
      <c r="F439" s="100"/>
      <c r="G439" s="2"/>
      <c r="H439" s="2"/>
    </row>
    <row r="440" spans="1:8" x14ac:dyDescent="0.2">
      <c r="A440">
        <v>1777</v>
      </c>
      <c r="B440" s="108"/>
      <c r="C440" s="2"/>
      <c r="D440" s="2"/>
      <c r="E440" s="119"/>
      <c r="F440" s="100"/>
      <c r="G440" s="2"/>
      <c r="H440" s="2"/>
    </row>
    <row r="441" spans="1:8" x14ac:dyDescent="0.2">
      <c r="A441">
        <v>973</v>
      </c>
      <c r="B441" s="108"/>
      <c r="C441" s="2"/>
      <c r="D441" s="2"/>
      <c r="E441" s="119"/>
      <c r="F441" s="100"/>
      <c r="G441" s="2"/>
      <c r="H441" s="2"/>
    </row>
    <row r="442" spans="1:8" x14ac:dyDescent="0.2">
      <c r="A442">
        <v>452</v>
      </c>
      <c r="B442" s="108"/>
      <c r="C442" s="2"/>
      <c r="D442" s="2"/>
      <c r="E442" s="119"/>
      <c r="F442" s="100"/>
      <c r="G442" s="2"/>
      <c r="H442" s="2"/>
    </row>
    <row r="443" spans="1:8" x14ac:dyDescent="0.2">
      <c r="A443">
        <v>900</v>
      </c>
      <c r="B443" s="108"/>
      <c r="C443" s="2"/>
      <c r="D443" s="2"/>
      <c r="E443" s="119"/>
      <c r="F443" s="100"/>
      <c r="G443" s="2"/>
      <c r="H443" s="2"/>
    </row>
    <row r="444" spans="1:8" x14ac:dyDescent="0.2">
      <c r="A444">
        <v>901</v>
      </c>
      <c r="B444" s="108"/>
      <c r="C444" s="2"/>
      <c r="D444" s="2"/>
      <c r="E444" s="119"/>
      <c r="F444" s="100"/>
      <c r="G444" s="2"/>
      <c r="H444" s="2"/>
    </row>
    <row r="445" spans="1:8" x14ac:dyDescent="0.2">
      <c r="A445">
        <v>1238</v>
      </c>
      <c r="B445" s="108"/>
      <c r="C445" s="2"/>
      <c r="D445" s="2"/>
      <c r="E445" s="119"/>
      <c r="F445" s="100"/>
      <c r="G445" s="2"/>
      <c r="H445" s="2"/>
    </row>
    <row r="446" spans="1:8" x14ac:dyDescent="0.2">
      <c r="A446">
        <v>1669</v>
      </c>
      <c r="B446" s="108"/>
      <c r="C446" s="2"/>
      <c r="D446" s="2"/>
      <c r="E446" s="119"/>
      <c r="F446" s="100"/>
      <c r="G446" s="2"/>
      <c r="H446" s="2"/>
    </row>
    <row r="447" spans="1:8" x14ac:dyDescent="0.2">
      <c r="A447">
        <v>497</v>
      </c>
      <c r="B447" s="108"/>
      <c r="C447" s="2"/>
      <c r="D447" s="2"/>
      <c r="E447" s="119"/>
      <c r="F447" s="100"/>
      <c r="G447" s="100"/>
      <c r="H447" s="2"/>
    </row>
    <row r="448" spans="1:8" x14ac:dyDescent="0.2">
      <c r="A448">
        <v>1283</v>
      </c>
      <c r="B448" s="108"/>
      <c r="C448" s="2"/>
      <c r="D448" s="2"/>
      <c r="E448" s="119"/>
      <c r="F448" s="100"/>
      <c r="G448" s="100"/>
      <c r="H448" s="2"/>
    </row>
    <row r="449" spans="1:8" x14ac:dyDescent="0.2">
      <c r="A449">
        <v>416</v>
      </c>
      <c r="B449" s="108"/>
      <c r="C449" s="2"/>
      <c r="D449" s="2"/>
      <c r="E449" s="119"/>
      <c r="F449" s="100"/>
      <c r="G449" s="100"/>
      <c r="H449" s="2"/>
    </row>
    <row r="450" spans="1:8" x14ac:dyDescent="0.2">
      <c r="A450">
        <v>1284</v>
      </c>
      <c r="B450" s="108"/>
      <c r="C450" s="2"/>
      <c r="D450" s="2"/>
      <c r="E450" s="119"/>
      <c r="F450" s="100"/>
      <c r="G450" s="100"/>
      <c r="H450" s="2"/>
    </row>
    <row r="451" spans="1:8" x14ac:dyDescent="0.2">
      <c r="A451">
        <v>1866</v>
      </c>
      <c r="B451" s="108"/>
      <c r="C451" s="2"/>
      <c r="D451" s="2"/>
      <c r="E451" s="119"/>
      <c r="F451" s="100"/>
      <c r="G451" s="100"/>
      <c r="H451" s="180"/>
    </row>
    <row r="452" spans="1:8" x14ac:dyDescent="0.2">
      <c r="A452">
        <v>1915</v>
      </c>
      <c r="B452" s="108"/>
      <c r="C452" s="2"/>
      <c r="D452" s="2"/>
      <c r="E452" s="119"/>
      <c r="F452" s="100"/>
      <c r="G452" s="100"/>
      <c r="H452" s="180"/>
    </row>
    <row r="453" spans="1:8" x14ac:dyDescent="0.2">
      <c r="A453">
        <v>1150</v>
      </c>
      <c r="B453" s="108"/>
      <c r="C453" s="2"/>
      <c r="D453" s="2"/>
      <c r="E453" s="119"/>
      <c r="F453" s="100"/>
      <c r="G453" s="100"/>
      <c r="H453" s="180"/>
    </row>
    <row r="454" spans="1:8" x14ac:dyDescent="0.2">
      <c r="A454">
        <v>902</v>
      </c>
      <c r="B454" s="108"/>
      <c r="C454" s="2"/>
      <c r="D454" s="2"/>
      <c r="E454" s="119"/>
      <c r="F454" s="100"/>
      <c r="G454" s="2"/>
      <c r="H454" s="2"/>
    </row>
    <row r="455" spans="1:8" x14ac:dyDescent="0.2">
      <c r="A455">
        <v>1239</v>
      </c>
      <c r="B455" s="108"/>
      <c r="C455" s="2"/>
      <c r="D455" s="2"/>
      <c r="E455" s="119"/>
      <c r="F455" s="100"/>
      <c r="G455" s="2"/>
      <c r="H455" s="2"/>
    </row>
    <row r="456" spans="1:8" x14ac:dyDescent="0.2">
      <c r="A456">
        <v>803</v>
      </c>
      <c r="B456" s="108"/>
      <c r="C456" s="2"/>
      <c r="D456" s="2"/>
      <c r="E456" s="119"/>
      <c r="F456" s="100"/>
      <c r="G456" s="2"/>
      <c r="H456" s="2"/>
    </row>
    <row r="457" spans="1:8" x14ac:dyDescent="0.2">
      <c r="A457">
        <v>1721</v>
      </c>
      <c r="B457" s="108"/>
      <c r="C457" s="2"/>
      <c r="D457" s="2"/>
      <c r="E457" s="119"/>
      <c r="F457" s="100"/>
      <c r="G457" s="2"/>
      <c r="H457" s="2"/>
    </row>
    <row r="458" spans="1:8" x14ac:dyDescent="0.2">
      <c r="A458">
        <v>1722</v>
      </c>
      <c r="B458" s="108"/>
      <c r="C458" s="2"/>
      <c r="D458" s="2"/>
      <c r="E458" s="119"/>
      <c r="F458" s="100"/>
      <c r="G458" s="2"/>
      <c r="H458" s="2"/>
    </row>
    <row r="459" spans="1:8" x14ac:dyDescent="0.2">
      <c r="A459">
        <v>414</v>
      </c>
      <c r="B459" s="108"/>
      <c r="C459" s="2"/>
      <c r="D459" s="2"/>
      <c r="E459" s="119"/>
      <c r="F459" s="100"/>
      <c r="G459" s="2"/>
      <c r="H459" s="2"/>
    </row>
    <row r="460" spans="1:8" x14ac:dyDescent="0.2">
      <c r="A460">
        <v>1240</v>
      </c>
      <c r="B460" s="108"/>
      <c r="C460" s="2"/>
      <c r="D460" s="2"/>
      <c r="E460" s="119"/>
      <c r="F460" s="100"/>
      <c r="G460" s="2"/>
      <c r="H460" s="2"/>
    </row>
    <row r="461" spans="1:8" x14ac:dyDescent="0.2">
      <c r="A461">
        <v>867</v>
      </c>
      <c r="B461" s="108"/>
      <c r="C461" s="2"/>
      <c r="D461" s="2"/>
      <c r="E461" s="119"/>
      <c r="F461" s="100"/>
      <c r="G461" s="2"/>
      <c r="H461" s="2"/>
    </row>
    <row r="462" spans="1:8" x14ac:dyDescent="0.2">
      <c r="A462">
        <v>770</v>
      </c>
      <c r="B462" s="108"/>
      <c r="C462" s="2"/>
      <c r="D462" s="2"/>
      <c r="E462" s="119"/>
      <c r="F462" s="100"/>
      <c r="G462" s="2"/>
      <c r="H462" s="2"/>
    </row>
    <row r="463" spans="1:8" x14ac:dyDescent="0.2">
      <c r="A463">
        <v>940</v>
      </c>
      <c r="B463" s="108"/>
      <c r="C463" s="2"/>
      <c r="D463" s="2"/>
      <c r="E463" s="119"/>
      <c r="F463" s="100"/>
      <c r="G463" s="2"/>
      <c r="H463" s="2"/>
    </row>
    <row r="464" spans="1:8" x14ac:dyDescent="0.2">
      <c r="A464">
        <v>941</v>
      </c>
      <c r="B464" s="108"/>
      <c r="C464" s="2"/>
      <c r="D464" s="2"/>
      <c r="E464" s="119"/>
      <c r="F464" s="100"/>
      <c r="G464" s="2"/>
      <c r="H464" s="2"/>
    </row>
    <row r="465" spans="1:8" x14ac:dyDescent="0.2">
      <c r="A465">
        <v>942</v>
      </c>
      <c r="B465" s="108"/>
      <c r="C465" s="2"/>
      <c r="D465" s="2"/>
      <c r="E465" s="119"/>
      <c r="F465" s="100"/>
      <c r="G465" s="2"/>
      <c r="H465" s="2"/>
    </row>
    <row r="466" spans="1:8" x14ac:dyDescent="0.2">
      <c r="A466">
        <v>1650</v>
      </c>
      <c r="B466" s="108"/>
      <c r="C466" s="2"/>
      <c r="D466" s="2"/>
      <c r="E466" s="119"/>
      <c r="F466" s="100"/>
      <c r="G466" s="2"/>
      <c r="H466" s="2"/>
    </row>
    <row r="467" spans="1:8" x14ac:dyDescent="0.2">
      <c r="A467">
        <v>1905</v>
      </c>
      <c r="B467" s="108"/>
      <c r="C467" s="2"/>
      <c r="D467" s="2"/>
      <c r="E467" s="119"/>
      <c r="F467" s="100"/>
      <c r="G467" s="100"/>
      <c r="H467" s="180"/>
    </row>
    <row r="468" spans="1:8" x14ac:dyDescent="0.2">
      <c r="A468">
        <v>1050</v>
      </c>
      <c r="B468" s="108"/>
      <c r="C468" s="2"/>
      <c r="D468" s="2"/>
      <c r="E468" s="119"/>
      <c r="F468" s="100"/>
      <c r="G468" s="100"/>
      <c r="H468" s="180"/>
    </row>
    <row r="469" spans="1:8" x14ac:dyDescent="0.2">
      <c r="A469">
        <v>1051</v>
      </c>
      <c r="B469" s="108"/>
      <c r="C469" s="2"/>
      <c r="D469" s="2"/>
      <c r="E469" s="119"/>
      <c r="F469" s="100"/>
      <c r="G469" s="100"/>
      <c r="H469" s="180"/>
    </row>
    <row r="470" spans="1:8" x14ac:dyDescent="0.2">
      <c r="A470">
        <v>1984</v>
      </c>
      <c r="B470" s="108"/>
      <c r="C470" s="2"/>
      <c r="D470" s="2"/>
      <c r="E470" s="119"/>
      <c r="F470" s="100"/>
      <c r="G470" s="2"/>
      <c r="H470" s="2"/>
    </row>
    <row r="471" spans="1:8" x14ac:dyDescent="0.2">
      <c r="A471">
        <v>1778</v>
      </c>
      <c r="B471" s="108"/>
      <c r="C471" s="2"/>
      <c r="D471" s="2"/>
      <c r="E471" s="119"/>
      <c r="F471" s="100"/>
      <c r="G471" s="2"/>
      <c r="H471" s="2"/>
    </row>
    <row r="472" spans="1:8" x14ac:dyDescent="0.2">
      <c r="A472">
        <v>874</v>
      </c>
      <c r="B472" s="108"/>
      <c r="C472" s="2"/>
      <c r="D472" s="2"/>
      <c r="E472" s="119"/>
      <c r="F472" s="100"/>
      <c r="G472" s="2"/>
      <c r="H472" s="2"/>
    </row>
    <row r="473" spans="1:8" x14ac:dyDescent="0.2">
      <c r="A473">
        <v>1544</v>
      </c>
      <c r="B473" s="108"/>
      <c r="C473" s="2"/>
      <c r="D473" s="2"/>
      <c r="E473" s="119"/>
      <c r="F473" s="100"/>
      <c r="G473" s="2"/>
      <c r="H473" s="2"/>
    </row>
    <row r="474" spans="1:8" x14ac:dyDescent="0.2">
      <c r="A474">
        <v>725</v>
      </c>
      <c r="B474" s="108"/>
      <c r="C474" s="2"/>
      <c r="D474" s="2"/>
      <c r="E474" s="119"/>
      <c r="F474" s="100"/>
      <c r="G474" s="2"/>
      <c r="H474" s="2"/>
    </row>
    <row r="475" spans="1:8" x14ac:dyDescent="0.2">
      <c r="A475">
        <v>766</v>
      </c>
      <c r="B475" s="108"/>
      <c r="C475" s="2"/>
      <c r="D475" s="2"/>
      <c r="E475" s="119"/>
      <c r="F475" s="100"/>
      <c r="G475" s="2"/>
      <c r="H475" s="2"/>
    </row>
    <row r="476" spans="1:8" x14ac:dyDescent="0.2">
      <c r="A476">
        <v>943</v>
      </c>
      <c r="B476" s="108"/>
      <c r="C476" s="2"/>
      <c r="D476" s="2"/>
      <c r="E476" s="119"/>
      <c r="F476" s="100"/>
      <c r="G476" s="2"/>
      <c r="H476" s="2"/>
    </row>
    <row r="477" spans="1:8" x14ac:dyDescent="0.2">
      <c r="A477">
        <v>944</v>
      </c>
      <c r="B477" s="108"/>
      <c r="C477" s="2"/>
      <c r="D477" s="2"/>
      <c r="E477" s="119"/>
      <c r="F477" s="100"/>
      <c r="G477" s="2"/>
      <c r="H477" s="2"/>
    </row>
    <row r="478" spans="1:8" x14ac:dyDescent="0.2">
      <c r="A478">
        <v>910</v>
      </c>
      <c r="B478" s="108"/>
      <c r="C478" s="2"/>
      <c r="D478" s="2"/>
      <c r="E478" s="119"/>
      <c r="F478" s="100"/>
      <c r="G478" s="2"/>
      <c r="H478" s="2"/>
    </row>
    <row r="479" spans="1:8" x14ac:dyDescent="0.2">
      <c r="A479">
        <v>1651</v>
      </c>
      <c r="B479" s="108"/>
      <c r="C479" s="2"/>
      <c r="D479" s="2"/>
      <c r="E479" s="119"/>
      <c r="F479" s="100"/>
      <c r="G479" s="2"/>
      <c r="H479" s="2"/>
    </row>
    <row r="480" spans="1:8" x14ac:dyDescent="0.2">
      <c r="A480">
        <v>1966</v>
      </c>
      <c r="B480" s="108"/>
      <c r="C480" s="2"/>
      <c r="D480" s="2"/>
      <c r="E480" s="119"/>
      <c r="F480" s="100"/>
      <c r="G480" s="100"/>
      <c r="H480" s="180"/>
    </row>
    <row r="481" spans="1:8" x14ac:dyDescent="0.2">
      <c r="A481">
        <v>1780</v>
      </c>
      <c r="B481" s="108"/>
      <c r="C481" s="2"/>
      <c r="D481" s="2"/>
      <c r="E481" s="119"/>
      <c r="F481" s="100"/>
      <c r="G481" s="2"/>
      <c r="H481" s="2"/>
    </row>
    <row r="482" spans="1:8" x14ac:dyDescent="0.2">
      <c r="A482">
        <v>1543</v>
      </c>
      <c r="B482" s="108"/>
      <c r="C482" s="2"/>
      <c r="D482" s="2"/>
      <c r="E482" s="119"/>
      <c r="F482" s="100"/>
      <c r="G482" s="2"/>
      <c r="H482" s="2"/>
    </row>
    <row r="483" spans="1:8" x14ac:dyDescent="0.2">
      <c r="A483">
        <v>659</v>
      </c>
      <c r="B483" s="108"/>
      <c r="C483" s="2"/>
      <c r="D483" s="2"/>
      <c r="E483" s="119"/>
      <c r="F483" s="100"/>
      <c r="G483" s="100"/>
      <c r="H483" s="2"/>
    </row>
    <row r="484" spans="1:8" x14ac:dyDescent="0.2">
      <c r="A484">
        <v>1874</v>
      </c>
      <c r="B484" s="108"/>
      <c r="C484" s="2"/>
      <c r="D484" s="2"/>
      <c r="E484" s="119"/>
      <c r="F484" s="100"/>
      <c r="G484" s="100"/>
      <c r="H484" s="180"/>
    </row>
    <row r="485" spans="1:8" x14ac:dyDescent="0.2">
      <c r="A485">
        <v>1945</v>
      </c>
      <c r="B485" s="108"/>
      <c r="C485" s="2"/>
      <c r="D485" s="2"/>
      <c r="E485" s="119"/>
      <c r="F485" s="100"/>
      <c r="G485" s="100"/>
      <c r="H485" s="180"/>
    </row>
    <row r="486" spans="1:8" x14ac:dyDescent="0.2">
      <c r="A486">
        <v>1723</v>
      </c>
      <c r="B486" s="108"/>
      <c r="C486" s="2"/>
      <c r="D486" s="2"/>
      <c r="E486" s="119"/>
      <c r="F486" s="100"/>
      <c r="G486" s="2"/>
      <c r="H486" s="2"/>
    </row>
    <row r="487" spans="1:8" x14ac:dyDescent="0.2">
      <c r="A487">
        <v>1545</v>
      </c>
      <c r="B487" s="108"/>
      <c r="C487" s="2"/>
      <c r="D487" s="2"/>
      <c r="E487" s="119"/>
      <c r="F487" s="100"/>
      <c r="G487" s="2"/>
      <c r="H487" s="2"/>
    </row>
    <row r="488" spans="1:8" x14ac:dyDescent="0.2">
      <c r="A488">
        <v>1509</v>
      </c>
      <c r="B488" s="108"/>
      <c r="C488" s="2"/>
      <c r="D488" s="2"/>
      <c r="E488" s="119"/>
      <c r="F488" s="100"/>
      <c r="G488" s="2"/>
      <c r="H488" s="2"/>
    </row>
    <row r="489" spans="1:8" x14ac:dyDescent="0.2">
      <c r="A489">
        <v>1779</v>
      </c>
      <c r="B489" s="108"/>
      <c r="C489" s="2"/>
      <c r="D489" s="2"/>
      <c r="E489" s="119"/>
      <c r="F489" s="100"/>
      <c r="G489" s="2"/>
      <c r="H489" s="2"/>
    </row>
    <row r="490" spans="1:8" x14ac:dyDescent="0.2">
      <c r="A490">
        <v>1203</v>
      </c>
      <c r="B490" s="108"/>
      <c r="C490" s="2"/>
      <c r="D490" s="2"/>
      <c r="E490" s="119"/>
      <c r="F490" s="100"/>
      <c r="G490" s="2"/>
      <c r="H490" s="2"/>
    </row>
    <row r="491" spans="1:8" x14ac:dyDescent="0.2">
      <c r="A491">
        <v>428</v>
      </c>
      <c r="B491" s="108"/>
      <c r="C491" s="2"/>
      <c r="D491" s="2"/>
      <c r="E491" s="119"/>
      <c r="F491" s="100"/>
      <c r="G491" s="2"/>
      <c r="H491" s="2"/>
    </row>
    <row r="492" spans="1:8" x14ac:dyDescent="0.2">
      <c r="A492">
        <v>1546</v>
      </c>
      <c r="B492" s="108"/>
      <c r="C492" s="2"/>
      <c r="D492" s="2"/>
      <c r="E492" s="119"/>
      <c r="F492" s="100"/>
      <c r="G492" s="2"/>
      <c r="H492" s="2"/>
    </row>
    <row r="493" spans="1:8" x14ac:dyDescent="0.2">
      <c r="A493">
        <v>1012</v>
      </c>
      <c r="B493" s="108"/>
      <c r="C493" s="2"/>
      <c r="D493" s="2"/>
      <c r="E493" s="119"/>
      <c r="F493" s="100"/>
      <c r="G493" s="100"/>
      <c r="H493" s="180"/>
    </row>
    <row r="494" spans="1:8" x14ac:dyDescent="0.2">
      <c r="A494">
        <v>1040</v>
      </c>
      <c r="B494" s="108"/>
      <c r="C494" s="2"/>
      <c r="D494" s="2"/>
      <c r="E494" s="119"/>
      <c r="F494" s="100"/>
      <c r="G494" s="100"/>
      <c r="H494" s="180"/>
    </row>
    <row r="495" spans="1:8" x14ac:dyDescent="0.2">
      <c r="A495">
        <v>1943</v>
      </c>
      <c r="B495" s="108"/>
      <c r="C495" s="2"/>
      <c r="D495" s="2"/>
      <c r="E495" s="119"/>
      <c r="F495" s="100"/>
      <c r="G495" s="100"/>
      <c r="H495" s="180"/>
    </row>
    <row r="496" spans="1:8" x14ac:dyDescent="0.2">
      <c r="A496">
        <v>1951</v>
      </c>
      <c r="B496" s="108"/>
      <c r="C496" s="2"/>
      <c r="D496" s="2"/>
      <c r="E496" s="119"/>
      <c r="F496" s="100"/>
      <c r="G496" s="100"/>
      <c r="H496" s="180"/>
    </row>
    <row r="497" spans="1:8" x14ac:dyDescent="0.2">
      <c r="A497">
        <v>1968</v>
      </c>
      <c r="B497" s="108"/>
      <c r="C497" s="2"/>
      <c r="D497" s="2"/>
      <c r="E497" s="119"/>
      <c r="F497" s="100"/>
      <c r="G497" s="100"/>
      <c r="H497" s="180"/>
    </row>
    <row r="498" spans="1:8" x14ac:dyDescent="0.2">
      <c r="A498">
        <v>1152</v>
      </c>
      <c r="B498" s="108"/>
      <c r="C498" s="2"/>
      <c r="D498" s="2"/>
      <c r="E498" s="119"/>
      <c r="F498" s="100"/>
      <c r="G498" s="100"/>
      <c r="H498" s="180"/>
    </row>
    <row r="499" spans="1:8" x14ac:dyDescent="0.2">
      <c r="A499">
        <v>1151</v>
      </c>
      <c r="B499" s="108"/>
      <c r="C499" s="2"/>
      <c r="D499" s="2"/>
      <c r="E499" s="119"/>
      <c r="F499" s="100"/>
      <c r="G499" s="100"/>
      <c r="H499" s="180"/>
    </row>
    <row r="500" spans="1:8" x14ac:dyDescent="0.2">
      <c r="A500">
        <v>851</v>
      </c>
      <c r="B500" s="108"/>
      <c r="C500" s="2"/>
      <c r="D500" s="2"/>
      <c r="E500" s="119"/>
      <c r="F500" s="100"/>
      <c r="G500" s="2"/>
      <c r="H500" s="2"/>
    </row>
    <row r="501" spans="1:8" x14ac:dyDescent="0.2">
      <c r="A501">
        <v>1547</v>
      </c>
      <c r="B501" s="108"/>
      <c r="C501" s="2"/>
      <c r="D501" s="2"/>
      <c r="E501" s="119"/>
      <c r="F501" s="100"/>
      <c r="G501" s="2"/>
      <c r="H501" s="2"/>
    </row>
    <row r="502" spans="1:8" x14ac:dyDescent="0.2">
      <c r="A502">
        <v>1829</v>
      </c>
      <c r="B502" s="108"/>
      <c r="C502" s="2"/>
      <c r="D502" s="2"/>
      <c r="E502" s="119"/>
      <c r="F502" s="100"/>
      <c r="G502" s="2"/>
      <c r="H502" s="2"/>
    </row>
    <row r="503" spans="1:8" x14ac:dyDescent="0.2">
      <c r="A503">
        <v>771</v>
      </c>
      <c r="B503" s="108"/>
      <c r="C503" s="2"/>
      <c r="D503" s="2"/>
      <c r="E503" s="119"/>
      <c r="F503" s="100"/>
      <c r="G503" s="2"/>
      <c r="H503" s="2"/>
    </row>
    <row r="504" spans="1:8" x14ac:dyDescent="0.2">
      <c r="A504">
        <v>804</v>
      </c>
      <c r="B504" s="108"/>
      <c r="C504" s="2"/>
      <c r="D504" s="2"/>
      <c r="E504" s="119"/>
      <c r="F504" s="100"/>
      <c r="G504" s="2"/>
      <c r="H504" s="2"/>
    </row>
    <row r="505" spans="1:8" x14ac:dyDescent="0.2">
      <c r="A505">
        <v>805</v>
      </c>
      <c r="B505" s="108"/>
      <c r="C505" s="2"/>
      <c r="D505" s="2"/>
      <c r="E505" s="119"/>
      <c r="F505" s="100"/>
      <c r="G505" s="2"/>
      <c r="H505" s="2"/>
    </row>
    <row r="506" spans="1:8" x14ac:dyDescent="0.2">
      <c r="A506">
        <v>1985</v>
      </c>
      <c r="B506" s="108"/>
      <c r="C506" s="2"/>
      <c r="D506" s="2"/>
      <c r="E506" s="119"/>
      <c r="F506" s="100"/>
      <c r="G506" s="2"/>
      <c r="H506" s="2"/>
    </row>
    <row r="507" spans="1:8" x14ac:dyDescent="0.2">
      <c r="A507">
        <v>672</v>
      </c>
      <c r="B507" s="108"/>
      <c r="C507" s="2"/>
      <c r="D507" s="2"/>
      <c r="E507" s="119"/>
      <c r="F507" s="100"/>
      <c r="G507" s="100"/>
      <c r="H507" s="2"/>
    </row>
    <row r="508" spans="1:8" x14ac:dyDescent="0.2">
      <c r="A508">
        <v>1285</v>
      </c>
      <c r="B508" s="108"/>
      <c r="C508" s="2"/>
      <c r="D508" s="2"/>
      <c r="E508" s="119"/>
      <c r="F508" s="100"/>
      <c r="G508" s="100"/>
      <c r="H508" s="180"/>
    </row>
    <row r="509" spans="1:8" x14ac:dyDescent="0.2">
      <c r="A509">
        <v>1286</v>
      </c>
      <c r="B509" s="108"/>
      <c r="C509" s="2"/>
      <c r="D509" s="2"/>
      <c r="E509" s="119"/>
      <c r="F509" s="100"/>
      <c r="G509" s="100"/>
      <c r="H509" s="2"/>
    </row>
    <row r="510" spans="1:8" x14ac:dyDescent="0.2">
      <c r="A510">
        <v>1287</v>
      </c>
      <c r="B510" s="108"/>
      <c r="C510" s="2"/>
      <c r="D510" s="2"/>
      <c r="E510" s="119"/>
      <c r="F510" s="100"/>
      <c r="G510" s="100"/>
      <c r="H510" s="2"/>
    </row>
    <row r="511" spans="1:8" x14ac:dyDescent="0.2">
      <c r="A511">
        <v>1288</v>
      </c>
      <c r="B511" s="108"/>
      <c r="C511" s="2"/>
      <c r="D511" s="2"/>
      <c r="E511" s="119"/>
      <c r="F511" s="100"/>
      <c r="G511" s="100"/>
      <c r="H511" s="2"/>
    </row>
    <row r="512" spans="1:8" x14ac:dyDescent="0.2">
      <c r="A512">
        <v>1025</v>
      </c>
      <c r="B512" s="108"/>
      <c r="C512" s="2"/>
      <c r="D512" s="2"/>
      <c r="E512" s="119"/>
      <c r="F512" s="100"/>
      <c r="G512" s="100"/>
      <c r="H512" s="180"/>
    </row>
    <row r="513" spans="1:8" x14ac:dyDescent="0.2">
      <c r="A513">
        <v>1929</v>
      </c>
      <c r="B513" s="108"/>
      <c r="C513" s="2"/>
      <c r="D513" s="2"/>
      <c r="E513" s="119"/>
      <c r="F513" s="100"/>
      <c r="G513" s="100"/>
      <c r="H513" s="180"/>
    </row>
    <row r="514" spans="1:8" x14ac:dyDescent="0.2">
      <c r="A514">
        <v>1962</v>
      </c>
      <c r="B514" s="108"/>
      <c r="C514" s="2"/>
      <c r="D514" s="2"/>
      <c r="E514" s="119"/>
      <c r="F514" s="100"/>
      <c r="G514" s="100"/>
      <c r="H514" s="180"/>
    </row>
    <row r="515" spans="1:8" x14ac:dyDescent="0.2">
      <c r="A515">
        <v>1153</v>
      </c>
      <c r="B515" s="108"/>
      <c r="C515" s="2"/>
      <c r="D515" s="2"/>
      <c r="E515" s="119"/>
      <c r="F515" s="100"/>
      <c r="G515" s="100"/>
      <c r="H515" s="180"/>
    </row>
    <row r="516" spans="1:8" x14ac:dyDescent="0.2">
      <c r="A516">
        <v>1154</v>
      </c>
      <c r="B516" s="108"/>
      <c r="C516" s="2"/>
      <c r="D516" s="2"/>
      <c r="E516" s="119"/>
      <c r="F516" s="100"/>
      <c r="G516" s="100"/>
      <c r="H516" s="180"/>
    </row>
    <row r="517" spans="1:8" x14ac:dyDescent="0.2">
      <c r="A517">
        <v>1548</v>
      </c>
      <c r="B517" s="108"/>
      <c r="C517" s="2"/>
      <c r="D517" s="2"/>
      <c r="E517" s="119"/>
      <c r="F517" s="100"/>
      <c r="G517" s="2"/>
      <c r="H517" s="2"/>
    </row>
    <row r="518" spans="1:8" x14ac:dyDescent="0.2">
      <c r="A518">
        <v>1986</v>
      </c>
      <c r="B518" s="108"/>
      <c r="C518" s="2"/>
      <c r="D518" s="2"/>
      <c r="E518" s="119"/>
      <c r="F518" s="100"/>
      <c r="G518" s="2"/>
      <c r="H518" s="2"/>
    </row>
    <row r="519" spans="1:8" x14ac:dyDescent="0.2">
      <c r="A519">
        <v>1724</v>
      </c>
      <c r="B519" s="108"/>
      <c r="C519" s="2"/>
      <c r="D519" s="2"/>
      <c r="E519" s="119"/>
      <c r="F519" s="100"/>
      <c r="G519" s="2"/>
      <c r="H519" s="2"/>
    </row>
    <row r="520" spans="1:8" x14ac:dyDescent="0.2">
      <c r="A520">
        <v>875</v>
      </c>
      <c r="B520" s="108"/>
      <c r="C520" s="2"/>
      <c r="D520" s="2"/>
      <c r="E520" s="119"/>
      <c r="F520" s="100"/>
      <c r="G520" s="2"/>
      <c r="H520" s="2"/>
    </row>
    <row r="521" spans="1:8" x14ac:dyDescent="0.2">
      <c r="A521">
        <v>1289</v>
      </c>
      <c r="B521" s="108"/>
      <c r="C521" s="2"/>
      <c r="D521" s="2"/>
      <c r="E521" s="119"/>
      <c r="F521" s="100"/>
      <c r="G521" s="100"/>
      <c r="H521" s="180"/>
    </row>
    <row r="522" spans="1:8" x14ac:dyDescent="0.2">
      <c r="A522">
        <v>1290</v>
      </c>
      <c r="B522" s="108"/>
      <c r="C522" s="2"/>
      <c r="D522" s="2"/>
      <c r="E522" s="119"/>
      <c r="F522" s="100"/>
      <c r="G522" s="100"/>
      <c r="H522" s="2"/>
    </row>
    <row r="523" spans="1:8" x14ac:dyDescent="0.2">
      <c r="A523">
        <v>1897</v>
      </c>
      <c r="B523" s="108"/>
      <c r="C523" s="2"/>
      <c r="D523" s="2"/>
      <c r="E523" s="119"/>
      <c r="F523" s="100"/>
      <c r="G523" s="100"/>
      <c r="H523" s="180"/>
    </row>
    <row r="524" spans="1:8" x14ac:dyDescent="0.2">
      <c r="A524">
        <v>1155</v>
      </c>
      <c r="B524" s="108"/>
      <c r="C524" s="2"/>
      <c r="D524" s="2"/>
      <c r="E524" s="119"/>
      <c r="F524" s="100"/>
      <c r="G524" s="100"/>
      <c r="H524" s="180"/>
    </row>
    <row r="525" spans="1:8" x14ac:dyDescent="0.2">
      <c r="A525">
        <v>1987</v>
      </c>
      <c r="B525" s="108"/>
      <c r="C525" s="2"/>
      <c r="D525" s="2"/>
      <c r="E525" s="119"/>
      <c r="F525" s="100"/>
      <c r="G525" s="2"/>
      <c r="H525" s="2"/>
    </row>
    <row r="526" spans="1:8" x14ac:dyDescent="0.2">
      <c r="A526">
        <v>1510</v>
      </c>
      <c r="B526" s="108"/>
      <c r="C526" s="2"/>
      <c r="D526" s="2"/>
      <c r="E526" s="119"/>
      <c r="F526" s="100"/>
      <c r="G526" s="2"/>
      <c r="H526" s="2"/>
    </row>
    <row r="527" spans="1:8" x14ac:dyDescent="0.2">
      <c r="A527">
        <v>974</v>
      </c>
      <c r="B527" s="108"/>
      <c r="C527" s="2"/>
      <c r="D527" s="2"/>
      <c r="E527" s="119"/>
      <c r="F527" s="100"/>
      <c r="G527" s="2"/>
      <c r="H527" s="2"/>
    </row>
    <row r="528" spans="1:8" x14ac:dyDescent="0.2">
      <c r="A528">
        <v>1549</v>
      </c>
      <c r="B528" s="108"/>
      <c r="C528" s="2"/>
      <c r="D528" s="2"/>
      <c r="E528" s="119"/>
      <c r="F528" s="100"/>
      <c r="G528" s="2"/>
      <c r="H528" s="2"/>
    </row>
    <row r="529" spans="1:8" x14ac:dyDescent="0.2">
      <c r="A529">
        <v>1550</v>
      </c>
      <c r="B529" s="108"/>
      <c r="C529" s="2"/>
      <c r="D529" s="2"/>
      <c r="E529" s="119"/>
      <c r="F529" s="100"/>
      <c r="G529" s="2"/>
      <c r="H529" s="2"/>
    </row>
    <row r="530" spans="1:8" x14ac:dyDescent="0.2">
      <c r="A530">
        <v>459</v>
      </c>
      <c r="B530" s="108"/>
      <c r="C530" s="2"/>
      <c r="D530" s="2"/>
      <c r="E530" s="119"/>
      <c r="F530" s="100"/>
      <c r="G530" s="100"/>
      <c r="H530" s="180"/>
    </row>
    <row r="531" spans="1:8" x14ac:dyDescent="0.2">
      <c r="A531">
        <v>498</v>
      </c>
      <c r="B531" s="108"/>
      <c r="C531" s="2"/>
      <c r="D531" s="2"/>
      <c r="E531" s="119"/>
      <c r="F531" s="100"/>
      <c r="G531" s="100"/>
      <c r="H531" s="2"/>
    </row>
    <row r="532" spans="1:8" x14ac:dyDescent="0.2">
      <c r="A532">
        <v>1291</v>
      </c>
      <c r="B532" s="108"/>
      <c r="C532" s="2"/>
      <c r="D532" s="2"/>
      <c r="E532" s="119"/>
      <c r="F532" s="100"/>
      <c r="G532" s="100"/>
      <c r="H532" s="2"/>
    </row>
    <row r="533" spans="1:8" x14ac:dyDescent="0.2">
      <c r="A533">
        <v>1967</v>
      </c>
      <c r="B533" s="108"/>
      <c r="C533" s="2"/>
      <c r="D533" s="2"/>
      <c r="E533" s="119"/>
      <c r="F533" s="100"/>
      <c r="G533" s="100"/>
      <c r="H533" s="180"/>
    </row>
    <row r="534" spans="1:8" x14ac:dyDescent="0.2">
      <c r="A534">
        <v>1726</v>
      </c>
      <c r="B534" s="108"/>
      <c r="C534" s="2"/>
      <c r="D534" s="2"/>
      <c r="E534" s="119"/>
      <c r="F534" s="100"/>
      <c r="G534" s="2"/>
      <c r="H534" s="2"/>
    </row>
    <row r="535" spans="1:8" x14ac:dyDescent="0.2">
      <c r="A535">
        <v>1292</v>
      </c>
      <c r="B535" s="108"/>
      <c r="C535" s="2"/>
      <c r="D535" s="2"/>
      <c r="E535" s="119"/>
      <c r="F535" s="100"/>
      <c r="G535" s="100"/>
      <c r="H535" s="180"/>
    </row>
    <row r="536" spans="1:8" x14ac:dyDescent="0.2">
      <c r="A536">
        <v>1066</v>
      </c>
      <c r="B536" s="108"/>
      <c r="C536" s="2"/>
      <c r="D536" s="2"/>
      <c r="E536" s="119"/>
      <c r="F536" s="100"/>
      <c r="G536" s="100"/>
      <c r="H536" s="180"/>
    </row>
    <row r="537" spans="1:8" x14ac:dyDescent="0.2">
      <c r="A537">
        <v>945</v>
      </c>
      <c r="B537" s="108"/>
      <c r="C537" s="2"/>
      <c r="D537" s="2"/>
      <c r="E537" s="119"/>
      <c r="F537" s="100"/>
      <c r="G537" s="2"/>
      <c r="H537" s="2"/>
    </row>
    <row r="538" spans="1:8" x14ac:dyDescent="0.2">
      <c r="A538">
        <v>946</v>
      </c>
      <c r="B538" s="108"/>
      <c r="C538" s="2"/>
      <c r="D538" s="2"/>
      <c r="E538" s="119"/>
      <c r="F538" s="100"/>
      <c r="G538" s="2"/>
      <c r="H538" s="2"/>
    </row>
    <row r="539" spans="1:8" x14ac:dyDescent="0.2">
      <c r="A539">
        <v>1293</v>
      </c>
      <c r="B539" s="108"/>
      <c r="C539" s="2"/>
      <c r="D539" s="2"/>
      <c r="E539" s="119"/>
      <c r="F539" s="100"/>
      <c r="G539" s="100"/>
      <c r="H539" s="2"/>
    </row>
    <row r="540" spans="1:8" x14ac:dyDescent="0.2">
      <c r="A540">
        <v>1011</v>
      </c>
      <c r="B540" s="108"/>
      <c r="C540" s="2"/>
      <c r="D540" s="2"/>
      <c r="E540" s="119"/>
      <c r="F540" s="100"/>
      <c r="G540" s="100"/>
      <c r="H540" s="180"/>
    </row>
    <row r="541" spans="1:8" x14ac:dyDescent="0.2">
      <c r="A541">
        <v>1781</v>
      </c>
      <c r="B541" s="108"/>
      <c r="C541" s="2"/>
      <c r="D541" s="2"/>
      <c r="E541" s="119"/>
      <c r="F541" s="100"/>
      <c r="G541" s="2"/>
      <c r="H541" s="2"/>
    </row>
    <row r="542" spans="1:8" x14ac:dyDescent="0.2">
      <c r="A542">
        <v>1848</v>
      </c>
      <c r="B542" s="108"/>
      <c r="C542" s="2"/>
      <c r="D542" s="2"/>
      <c r="E542" s="119"/>
      <c r="F542" s="100"/>
      <c r="G542" s="2"/>
      <c r="H542" s="2"/>
    </row>
    <row r="543" spans="1:8" x14ac:dyDescent="0.2">
      <c r="A543">
        <v>1551</v>
      </c>
      <c r="B543" s="108"/>
      <c r="C543" s="2"/>
      <c r="D543" s="2"/>
      <c r="E543" s="119"/>
      <c r="F543" s="100"/>
      <c r="G543" s="2"/>
      <c r="H543" s="2"/>
    </row>
    <row r="544" spans="1:8" x14ac:dyDescent="0.2">
      <c r="A544">
        <v>1552</v>
      </c>
      <c r="B544" s="108"/>
      <c r="C544" s="2"/>
      <c r="D544" s="2"/>
      <c r="E544" s="119"/>
      <c r="F544" s="100"/>
      <c r="G544" s="2"/>
      <c r="H544" s="2"/>
    </row>
    <row r="545" spans="1:8" x14ac:dyDescent="0.2">
      <c r="A545">
        <v>1294</v>
      </c>
      <c r="B545" s="108"/>
      <c r="C545" s="2"/>
      <c r="D545" s="2"/>
      <c r="E545" s="119"/>
      <c r="F545" s="100"/>
      <c r="G545" s="100"/>
      <c r="H545" s="180"/>
    </row>
    <row r="546" spans="1:8" x14ac:dyDescent="0.2">
      <c r="A546">
        <v>683</v>
      </c>
      <c r="B546" s="108"/>
      <c r="C546" s="2"/>
      <c r="D546" s="2"/>
      <c r="E546" s="119"/>
      <c r="F546" s="100"/>
      <c r="G546" s="100"/>
      <c r="H546" s="2"/>
    </row>
    <row r="547" spans="1:8" x14ac:dyDescent="0.2">
      <c r="A547">
        <v>1295</v>
      </c>
      <c r="B547" s="108"/>
      <c r="C547" s="2"/>
      <c r="D547" s="2"/>
      <c r="E547" s="119"/>
      <c r="F547" s="100"/>
      <c r="G547" s="100"/>
      <c r="H547" s="180"/>
    </row>
    <row r="548" spans="1:8" x14ac:dyDescent="0.2">
      <c r="A548">
        <v>499</v>
      </c>
      <c r="B548" s="108"/>
      <c r="C548" s="2"/>
      <c r="D548" s="2"/>
      <c r="E548" s="119"/>
      <c r="F548" s="100"/>
      <c r="G548" s="100"/>
      <c r="H548" s="2"/>
    </row>
    <row r="549" spans="1:8" x14ac:dyDescent="0.2">
      <c r="A549">
        <v>1296</v>
      </c>
      <c r="B549" s="108"/>
      <c r="C549" s="2"/>
      <c r="D549" s="2"/>
      <c r="E549" s="119"/>
      <c r="F549" s="100"/>
      <c r="G549" s="100"/>
      <c r="H549" s="2"/>
    </row>
    <row r="550" spans="1:8" x14ac:dyDescent="0.2">
      <c r="A550">
        <v>852</v>
      </c>
      <c r="B550" s="108"/>
      <c r="C550" s="2"/>
      <c r="D550" s="2"/>
      <c r="E550" s="119"/>
      <c r="F550" s="100"/>
      <c r="G550" s="2"/>
      <c r="H550" s="2"/>
    </row>
    <row r="551" spans="1:8" x14ac:dyDescent="0.2">
      <c r="A551">
        <v>1553</v>
      </c>
      <c r="B551" s="108"/>
      <c r="C551" s="2"/>
      <c r="D551" s="2"/>
      <c r="E551" s="119"/>
      <c r="F551" s="100"/>
      <c r="G551" s="2"/>
      <c r="H551" s="2"/>
    </row>
    <row r="552" spans="1:8" x14ac:dyDescent="0.2">
      <c r="A552">
        <v>1297</v>
      </c>
      <c r="B552" s="108"/>
      <c r="C552" s="2"/>
      <c r="D552" s="2"/>
      <c r="E552" s="119"/>
      <c r="F552" s="100"/>
      <c r="G552" s="100"/>
      <c r="H552" s="180"/>
    </row>
    <row r="553" spans="1:8" x14ac:dyDescent="0.2">
      <c r="A553">
        <v>500</v>
      </c>
      <c r="B553" s="108"/>
      <c r="C553" s="2"/>
      <c r="D553" s="2"/>
      <c r="E553" s="119"/>
      <c r="F553" s="100"/>
      <c r="G553" s="100"/>
      <c r="H553" s="2"/>
    </row>
    <row r="554" spans="1:8" x14ac:dyDescent="0.2">
      <c r="A554">
        <v>1904</v>
      </c>
      <c r="B554" s="108"/>
      <c r="C554" s="2"/>
      <c r="D554" s="2"/>
      <c r="E554" s="119"/>
      <c r="F554" s="100"/>
      <c r="G554" s="100"/>
      <c r="H554" s="180"/>
    </row>
    <row r="555" spans="1:8" x14ac:dyDescent="0.2">
      <c r="A555">
        <v>1086</v>
      </c>
      <c r="B555" s="108"/>
      <c r="C555" s="2"/>
      <c r="D555" s="2"/>
      <c r="E555" s="119"/>
      <c r="F555" s="100"/>
      <c r="G555" s="100"/>
      <c r="H555" s="180"/>
    </row>
    <row r="556" spans="1:8" x14ac:dyDescent="0.2">
      <c r="A556">
        <v>1156</v>
      </c>
      <c r="B556" s="108"/>
      <c r="C556" s="2"/>
      <c r="D556" s="2"/>
      <c r="E556" s="119"/>
      <c r="F556" s="100"/>
      <c r="G556" s="100"/>
      <c r="H556" s="180"/>
    </row>
    <row r="557" spans="1:8" x14ac:dyDescent="0.2">
      <c r="A557">
        <v>1157</v>
      </c>
      <c r="B557" s="108"/>
      <c r="C557" s="2"/>
      <c r="D557" s="2"/>
      <c r="E557" s="119"/>
      <c r="F557" s="100"/>
      <c r="G557" s="100"/>
      <c r="H557" s="180"/>
    </row>
    <row r="558" spans="1:8" x14ac:dyDescent="0.2">
      <c r="A558">
        <v>853</v>
      </c>
      <c r="B558" s="108"/>
      <c r="C558" s="2"/>
      <c r="D558" s="2"/>
      <c r="E558" s="119"/>
      <c r="F558" s="100"/>
      <c r="G558" s="2"/>
      <c r="H558" s="2"/>
    </row>
    <row r="559" spans="1:8" x14ac:dyDescent="0.2">
      <c r="A559">
        <v>923</v>
      </c>
      <c r="B559" s="108"/>
      <c r="C559" s="2"/>
      <c r="D559" s="2"/>
      <c r="E559" s="119"/>
      <c r="F559" s="100"/>
      <c r="G559" s="2"/>
      <c r="H559" s="2"/>
    </row>
    <row r="560" spans="1:8" x14ac:dyDescent="0.2">
      <c r="A560">
        <v>418</v>
      </c>
      <c r="B560" s="108"/>
      <c r="C560" s="2"/>
      <c r="D560" s="2"/>
      <c r="E560" s="119"/>
      <c r="F560" s="100"/>
      <c r="G560" s="2"/>
      <c r="H560" s="2"/>
    </row>
    <row r="561" spans="1:8" x14ac:dyDescent="0.2">
      <c r="A561">
        <v>876</v>
      </c>
      <c r="B561" s="108"/>
      <c r="C561" s="2"/>
      <c r="D561" s="2"/>
      <c r="E561" s="119"/>
      <c r="F561" s="100"/>
      <c r="G561" s="2"/>
      <c r="H561" s="2"/>
    </row>
    <row r="562" spans="1:8" x14ac:dyDescent="0.2">
      <c r="A562">
        <v>425</v>
      </c>
      <c r="B562" s="108"/>
      <c r="C562" s="2"/>
      <c r="D562" s="2"/>
      <c r="E562" s="119"/>
      <c r="F562" s="100"/>
      <c r="G562" s="2"/>
      <c r="H562" s="2"/>
    </row>
    <row r="563" spans="1:8" x14ac:dyDescent="0.2">
      <c r="A563">
        <v>1554</v>
      </c>
      <c r="B563" s="108"/>
      <c r="C563" s="2"/>
      <c r="D563" s="2"/>
      <c r="E563" s="119"/>
      <c r="F563" s="100"/>
      <c r="G563" s="2"/>
      <c r="H563" s="2"/>
    </row>
    <row r="564" spans="1:8" x14ac:dyDescent="0.2">
      <c r="A564">
        <v>726</v>
      </c>
      <c r="B564" s="108"/>
      <c r="C564" s="2"/>
      <c r="D564" s="2"/>
      <c r="E564" s="119"/>
      <c r="F564" s="100"/>
      <c r="G564" s="2"/>
      <c r="H564" s="2"/>
    </row>
    <row r="565" spans="1:8" x14ac:dyDescent="0.2">
      <c r="A565">
        <v>492</v>
      </c>
      <c r="B565" s="108"/>
      <c r="C565" s="2"/>
      <c r="D565" s="2"/>
      <c r="E565" s="119"/>
      <c r="F565" s="100"/>
      <c r="G565" s="2"/>
      <c r="H565" s="2"/>
    </row>
    <row r="566" spans="1:8" x14ac:dyDescent="0.2">
      <c r="A566">
        <v>1298</v>
      </c>
      <c r="B566" s="108"/>
      <c r="C566" s="2"/>
      <c r="D566" s="2"/>
      <c r="E566" s="119"/>
      <c r="F566" s="100"/>
      <c r="G566" s="100"/>
      <c r="H566" s="180"/>
    </row>
    <row r="567" spans="1:8" x14ac:dyDescent="0.2">
      <c r="A567">
        <v>1299</v>
      </c>
      <c r="B567" s="108"/>
      <c r="C567" s="2"/>
      <c r="D567" s="2"/>
      <c r="E567" s="119"/>
      <c r="F567" s="100"/>
      <c r="G567" s="100"/>
      <c r="H567" s="2"/>
    </row>
    <row r="568" spans="1:8" x14ac:dyDescent="0.2">
      <c r="A568">
        <v>1300</v>
      </c>
      <c r="B568" s="108"/>
      <c r="C568" s="2"/>
      <c r="D568" s="2"/>
      <c r="E568" s="119"/>
      <c r="F568" s="100"/>
      <c r="G568" s="100"/>
      <c r="H568" s="2"/>
    </row>
    <row r="569" spans="1:8" x14ac:dyDescent="0.2">
      <c r="A569">
        <v>1555</v>
      </c>
      <c r="B569" s="108"/>
      <c r="C569" s="2"/>
      <c r="D569" s="2"/>
      <c r="E569" s="119"/>
      <c r="F569" s="100"/>
      <c r="G569" s="2"/>
      <c r="H569" s="2"/>
    </row>
    <row r="570" spans="1:8" x14ac:dyDescent="0.2">
      <c r="A570">
        <v>877</v>
      </c>
      <c r="B570" s="108"/>
      <c r="C570" s="2"/>
      <c r="D570" s="2"/>
      <c r="E570" s="119"/>
      <c r="F570" s="100"/>
      <c r="G570" s="2"/>
      <c r="H570" s="2"/>
    </row>
    <row r="571" spans="1:8" x14ac:dyDescent="0.2">
      <c r="A571">
        <v>854</v>
      </c>
      <c r="B571" s="108"/>
      <c r="C571" s="2"/>
      <c r="D571" s="2"/>
      <c r="E571" s="119"/>
      <c r="F571" s="100"/>
      <c r="G571" s="2"/>
      <c r="H571" s="2"/>
    </row>
    <row r="572" spans="1:8" x14ac:dyDescent="0.2">
      <c r="A572">
        <v>1511</v>
      </c>
      <c r="B572" s="108"/>
      <c r="C572" s="2"/>
      <c r="D572" s="2"/>
      <c r="E572" s="119"/>
      <c r="F572" s="100"/>
      <c r="G572" s="2"/>
      <c r="H572" s="2"/>
    </row>
    <row r="573" spans="1:8" x14ac:dyDescent="0.2">
      <c r="A573">
        <v>1782</v>
      </c>
      <c r="B573" s="108"/>
      <c r="C573" s="2"/>
      <c r="D573" s="2"/>
      <c r="E573" s="119"/>
      <c r="F573" s="100"/>
      <c r="G573" s="2"/>
      <c r="H573" s="2"/>
    </row>
    <row r="574" spans="1:8" x14ac:dyDescent="0.2">
      <c r="A574">
        <v>1725</v>
      </c>
      <c r="B574" s="108"/>
      <c r="C574" s="2"/>
      <c r="D574" s="2"/>
      <c r="E574" s="119"/>
      <c r="F574" s="100"/>
      <c r="G574" s="2"/>
      <c r="H574" s="2"/>
    </row>
    <row r="575" spans="1:8" x14ac:dyDescent="0.2">
      <c r="A575">
        <v>1242</v>
      </c>
      <c r="B575" s="108"/>
      <c r="C575" s="2"/>
      <c r="D575" s="2"/>
      <c r="E575" s="119"/>
      <c r="F575" s="100"/>
      <c r="G575" s="2"/>
      <c r="H575" s="2"/>
    </row>
    <row r="576" spans="1:8" x14ac:dyDescent="0.2">
      <c r="A576">
        <v>501</v>
      </c>
      <c r="B576" s="108"/>
      <c r="C576" s="2"/>
      <c r="D576" s="2"/>
      <c r="E576" s="119"/>
      <c r="F576" s="100"/>
      <c r="G576" s="100"/>
      <c r="H576" s="2"/>
    </row>
    <row r="577" spans="1:8" x14ac:dyDescent="0.2">
      <c r="A577">
        <v>1301</v>
      </c>
      <c r="B577" s="108"/>
      <c r="C577" s="2"/>
      <c r="D577" s="2"/>
      <c r="E577" s="119"/>
      <c r="F577" s="100"/>
      <c r="G577" s="100"/>
      <c r="H577" s="2"/>
    </row>
    <row r="578" spans="1:8" x14ac:dyDescent="0.2">
      <c r="A578">
        <v>1988</v>
      </c>
      <c r="B578" s="108"/>
      <c r="C578" s="2"/>
      <c r="D578" s="2"/>
      <c r="E578" s="119"/>
      <c r="F578" s="100"/>
      <c r="G578" s="2"/>
      <c r="H578" s="2"/>
    </row>
    <row r="579" spans="1:8" x14ac:dyDescent="0.2">
      <c r="A579">
        <v>1783</v>
      </c>
      <c r="B579" s="108"/>
      <c r="C579" s="2"/>
      <c r="D579" s="2"/>
      <c r="E579" s="119"/>
      <c r="F579" s="100"/>
      <c r="G579" s="2"/>
      <c r="H579" s="2"/>
    </row>
    <row r="580" spans="1:8" x14ac:dyDescent="0.2">
      <c r="A580">
        <v>772</v>
      </c>
      <c r="B580" s="108"/>
      <c r="C580" s="2"/>
      <c r="D580" s="2"/>
      <c r="E580" s="119"/>
      <c r="F580" s="100"/>
      <c r="G580" s="2"/>
      <c r="H580" s="2"/>
    </row>
    <row r="581" spans="1:8" x14ac:dyDescent="0.2">
      <c r="A581">
        <v>806</v>
      </c>
      <c r="B581" s="108"/>
      <c r="C581" s="2"/>
      <c r="D581" s="2"/>
      <c r="E581" s="119"/>
      <c r="F581" s="100"/>
      <c r="G581" s="2"/>
      <c r="H581" s="2"/>
    </row>
    <row r="582" spans="1:8" x14ac:dyDescent="0.2">
      <c r="A582">
        <v>730</v>
      </c>
      <c r="B582" s="108"/>
      <c r="C582" s="2"/>
      <c r="D582" s="2"/>
      <c r="E582" s="119"/>
      <c r="F582" s="100"/>
      <c r="G582" s="2"/>
      <c r="H582" s="2"/>
    </row>
    <row r="583" spans="1:8" x14ac:dyDescent="0.2">
      <c r="A583">
        <v>1556</v>
      </c>
      <c r="B583" s="108"/>
      <c r="C583" s="2"/>
      <c r="D583" s="2"/>
      <c r="E583" s="119"/>
      <c r="F583" s="100"/>
      <c r="G583" s="2"/>
      <c r="H583" s="2"/>
    </row>
    <row r="584" spans="1:8" x14ac:dyDescent="0.2">
      <c r="A584">
        <v>1302</v>
      </c>
      <c r="B584" s="108"/>
      <c r="C584" s="2"/>
      <c r="D584" s="2"/>
      <c r="E584" s="119"/>
      <c r="F584" s="100"/>
      <c r="G584" s="100"/>
      <c r="H584" s="180"/>
    </row>
    <row r="585" spans="1:8" x14ac:dyDescent="0.2">
      <c r="A585">
        <v>1303</v>
      </c>
      <c r="B585" s="108"/>
      <c r="C585" s="2"/>
      <c r="D585" s="2"/>
      <c r="E585" s="119"/>
      <c r="F585" s="100"/>
      <c r="G585" s="100"/>
      <c r="H585" s="180"/>
    </row>
    <row r="586" spans="1:8" x14ac:dyDescent="0.2">
      <c r="A586">
        <v>502</v>
      </c>
      <c r="B586" s="108"/>
      <c r="C586" s="2"/>
      <c r="D586" s="2"/>
      <c r="E586" s="119"/>
      <c r="F586" s="100"/>
      <c r="G586" s="100"/>
      <c r="H586" s="2"/>
    </row>
    <row r="587" spans="1:8" x14ac:dyDescent="0.2">
      <c r="A587">
        <v>1304</v>
      </c>
      <c r="B587" s="108"/>
      <c r="C587" s="2"/>
      <c r="D587" s="2"/>
      <c r="E587" s="119"/>
      <c r="F587" s="100"/>
      <c r="G587" s="100"/>
      <c r="H587" s="2"/>
    </row>
    <row r="588" spans="1:8" x14ac:dyDescent="0.2">
      <c r="A588">
        <v>503</v>
      </c>
      <c r="B588" s="108"/>
      <c r="C588" s="2"/>
      <c r="D588" s="2"/>
      <c r="E588" s="119"/>
      <c r="F588" s="100"/>
      <c r="G588" s="100"/>
      <c r="H588" s="2"/>
    </row>
    <row r="589" spans="1:8" x14ac:dyDescent="0.2">
      <c r="A589">
        <v>504</v>
      </c>
      <c r="B589" s="108"/>
      <c r="C589" s="2"/>
      <c r="D589" s="2"/>
      <c r="E589" s="119"/>
      <c r="F589" s="100"/>
      <c r="G589" s="100"/>
      <c r="H589" s="2"/>
    </row>
    <row r="590" spans="1:8" x14ac:dyDescent="0.2">
      <c r="A590">
        <v>1557</v>
      </c>
      <c r="B590" s="108"/>
      <c r="C590" s="2"/>
      <c r="D590" s="2"/>
      <c r="E590" s="119"/>
      <c r="F590" s="100"/>
      <c r="G590" s="2"/>
      <c r="H590" s="2"/>
    </row>
    <row r="591" spans="1:8" x14ac:dyDescent="0.2">
      <c r="A591">
        <v>807</v>
      </c>
      <c r="B591" s="108"/>
      <c r="C591" s="2"/>
      <c r="D591" s="2"/>
      <c r="E591" s="119"/>
      <c r="F591" s="100"/>
      <c r="G591" s="2"/>
      <c r="H591" s="2"/>
    </row>
    <row r="592" spans="1:8" x14ac:dyDescent="0.2">
      <c r="A592">
        <v>1558</v>
      </c>
      <c r="B592" s="108"/>
      <c r="C592" s="2"/>
      <c r="D592" s="2"/>
      <c r="E592" s="119"/>
      <c r="F592" s="100"/>
      <c r="G592" s="2"/>
      <c r="H592" s="2"/>
    </row>
    <row r="593" spans="1:8" x14ac:dyDescent="0.2">
      <c r="A593">
        <v>947</v>
      </c>
      <c r="B593" s="108"/>
      <c r="C593" s="2"/>
      <c r="D593" s="2"/>
      <c r="E593" s="119"/>
      <c r="F593" s="100"/>
      <c r="G593" s="2"/>
      <c r="H593" s="2"/>
    </row>
    <row r="594" spans="1:8" x14ac:dyDescent="0.2">
      <c r="A594">
        <v>948</v>
      </c>
      <c r="B594" s="108"/>
      <c r="C594" s="2"/>
      <c r="D594" s="2"/>
      <c r="E594" s="119"/>
      <c r="F594" s="100"/>
      <c r="G594" s="2"/>
      <c r="H594" s="2"/>
    </row>
    <row r="595" spans="1:8" x14ac:dyDescent="0.2">
      <c r="A595">
        <v>949</v>
      </c>
      <c r="B595" s="108"/>
      <c r="C595" s="2"/>
      <c r="D595" s="2"/>
      <c r="E595" s="119"/>
      <c r="F595" s="100"/>
      <c r="G595" s="2"/>
      <c r="H595" s="2"/>
    </row>
    <row r="596" spans="1:8" x14ac:dyDescent="0.2">
      <c r="A596">
        <v>1989</v>
      </c>
      <c r="B596" s="108"/>
      <c r="C596" s="2"/>
      <c r="D596" s="2"/>
      <c r="E596" s="119"/>
      <c r="F596" s="100"/>
      <c r="G596" s="2"/>
      <c r="H596" s="2"/>
    </row>
    <row r="597" spans="1:8" x14ac:dyDescent="0.2">
      <c r="A597">
        <v>1305</v>
      </c>
      <c r="B597" s="108"/>
      <c r="C597" s="2"/>
      <c r="D597" s="2"/>
      <c r="E597" s="119"/>
      <c r="F597" s="100"/>
      <c r="G597" s="100"/>
      <c r="H597" s="180"/>
    </row>
    <row r="598" spans="1:8" x14ac:dyDescent="0.2">
      <c r="A598">
        <v>1867</v>
      </c>
      <c r="B598" s="108"/>
      <c r="C598" s="2"/>
      <c r="D598" s="2"/>
      <c r="E598" s="119"/>
      <c r="F598" s="100"/>
      <c r="G598" s="100"/>
      <c r="H598" s="180"/>
    </row>
    <row r="599" spans="1:8" x14ac:dyDescent="0.2">
      <c r="A599">
        <v>1052</v>
      </c>
      <c r="B599" s="108"/>
      <c r="C599" s="2"/>
      <c r="D599" s="2"/>
      <c r="E599" s="119"/>
      <c r="F599" s="100"/>
      <c r="G599" s="100"/>
      <c r="H599" s="180"/>
    </row>
    <row r="600" spans="1:8" x14ac:dyDescent="0.2">
      <c r="A600">
        <v>1053</v>
      </c>
      <c r="B600" s="108"/>
      <c r="C600" s="2"/>
      <c r="D600" s="2"/>
      <c r="E600" s="119"/>
      <c r="F600" s="100"/>
      <c r="G600" s="100"/>
      <c r="H600" s="180"/>
    </row>
    <row r="601" spans="1:8" x14ac:dyDescent="0.2">
      <c r="A601">
        <v>1990</v>
      </c>
      <c r="B601" s="108"/>
      <c r="C601" s="2"/>
      <c r="D601" s="2"/>
      <c r="E601" s="119"/>
      <c r="F601" s="100"/>
      <c r="G601" s="2"/>
      <c r="H601" s="2"/>
    </row>
    <row r="602" spans="1:8" x14ac:dyDescent="0.2">
      <c r="A602">
        <v>1849</v>
      </c>
      <c r="B602" s="108"/>
      <c r="C602" s="2"/>
      <c r="D602" s="2"/>
      <c r="E602" s="119"/>
      <c r="F602" s="100"/>
      <c r="G602" s="2"/>
      <c r="H602" s="2"/>
    </row>
    <row r="603" spans="1:8" x14ac:dyDescent="0.2">
      <c r="A603">
        <v>1784</v>
      </c>
      <c r="B603" s="108"/>
      <c r="C603" s="2"/>
      <c r="D603" s="2"/>
      <c r="E603" s="119"/>
      <c r="F603" s="100"/>
      <c r="G603" s="2"/>
      <c r="H603" s="2"/>
    </row>
    <row r="604" spans="1:8" x14ac:dyDescent="0.2">
      <c r="A604">
        <v>908</v>
      </c>
      <c r="B604" s="108"/>
      <c r="C604" s="2"/>
      <c r="D604" s="2"/>
      <c r="E604" s="119"/>
      <c r="F604" s="100"/>
      <c r="G604" s="2"/>
      <c r="H604" s="2"/>
    </row>
    <row r="605" spans="1:8" x14ac:dyDescent="0.2">
      <c r="A605">
        <v>903</v>
      </c>
      <c r="B605" s="108"/>
      <c r="C605" s="2"/>
      <c r="D605" s="2"/>
      <c r="E605" s="119"/>
      <c r="F605" s="100"/>
      <c r="G605" s="2"/>
      <c r="H605" s="2"/>
    </row>
    <row r="606" spans="1:8" x14ac:dyDescent="0.2">
      <c r="A606">
        <v>1241</v>
      </c>
      <c r="B606" s="108"/>
      <c r="C606" s="2"/>
      <c r="D606" s="2"/>
      <c r="E606" s="119"/>
      <c r="F606" s="100"/>
      <c r="G606" s="2"/>
      <c r="H606" s="2"/>
    </row>
    <row r="607" spans="1:8" x14ac:dyDescent="0.2">
      <c r="A607">
        <v>1559</v>
      </c>
      <c r="B607" s="108"/>
      <c r="C607" s="2"/>
      <c r="D607" s="2"/>
      <c r="E607" s="119"/>
      <c r="F607" s="100"/>
      <c r="G607" s="2"/>
      <c r="H607" s="2"/>
    </row>
    <row r="608" spans="1:8" x14ac:dyDescent="0.2">
      <c r="A608">
        <v>950</v>
      </c>
      <c r="B608" s="108"/>
      <c r="C608" s="2"/>
      <c r="D608" s="2"/>
      <c r="E608" s="119"/>
      <c r="F608" s="100"/>
      <c r="G608" s="2"/>
      <c r="H608" s="2"/>
    </row>
    <row r="609" spans="1:8" x14ac:dyDescent="0.2">
      <c r="A609">
        <v>951</v>
      </c>
      <c r="B609" s="108"/>
      <c r="C609" s="2"/>
      <c r="D609" s="2"/>
      <c r="E609" s="119"/>
      <c r="F609" s="100"/>
      <c r="G609" s="2"/>
      <c r="H609" s="2"/>
    </row>
    <row r="610" spans="1:8" x14ac:dyDescent="0.2">
      <c r="A610">
        <v>1670</v>
      </c>
      <c r="B610" s="108"/>
      <c r="C610" s="2"/>
      <c r="D610" s="2"/>
      <c r="E610" s="119"/>
      <c r="F610" s="100"/>
      <c r="G610" s="2"/>
      <c r="H610" s="2"/>
    </row>
    <row r="611" spans="1:8" x14ac:dyDescent="0.2">
      <c r="A611">
        <v>1682</v>
      </c>
      <c r="B611" s="108"/>
      <c r="C611" s="2"/>
      <c r="D611" s="2"/>
      <c r="E611" s="119"/>
      <c r="F611" s="100"/>
      <c r="G611" s="2"/>
      <c r="H611" s="2"/>
    </row>
    <row r="612" spans="1:8" x14ac:dyDescent="0.2">
      <c r="A612">
        <v>1306</v>
      </c>
      <c r="B612" s="108"/>
      <c r="C612" s="2"/>
      <c r="D612" s="2"/>
      <c r="E612" s="119"/>
      <c r="F612" s="100"/>
      <c r="G612" s="100"/>
      <c r="H612" s="180"/>
    </row>
    <row r="613" spans="1:8" x14ac:dyDescent="0.2">
      <c r="A613">
        <v>1087</v>
      </c>
      <c r="B613" s="108"/>
      <c r="C613" s="2"/>
      <c r="D613" s="2"/>
      <c r="E613" s="119"/>
      <c r="F613" s="100"/>
      <c r="G613" s="100"/>
      <c r="H613" s="180"/>
    </row>
    <row r="614" spans="1:8" x14ac:dyDescent="0.2">
      <c r="A614">
        <v>1158</v>
      </c>
      <c r="B614" s="108"/>
      <c r="C614" s="2"/>
      <c r="D614" s="2"/>
      <c r="E614" s="119"/>
      <c r="F614" s="100"/>
      <c r="G614" s="100"/>
      <c r="H614" s="180"/>
    </row>
    <row r="615" spans="1:8" x14ac:dyDescent="0.2">
      <c r="A615">
        <v>1307</v>
      </c>
      <c r="B615" s="108"/>
      <c r="C615" s="2"/>
      <c r="D615" s="2"/>
      <c r="E615" s="119"/>
      <c r="F615" s="100"/>
      <c r="G615" s="100"/>
      <c r="H615" s="180"/>
    </row>
    <row r="616" spans="1:8" x14ac:dyDescent="0.2">
      <c r="A616">
        <v>505</v>
      </c>
      <c r="B616" s="108"/>
      <c r="C616" s="2"/>
      <c r="D616" s="2"/>
      <c r="E616" s="119"/>
      <c r="F616" s="100"/>
      <c r="G616" s="100"/>
      <c r="H616" s="2"/>
    </row>
    <row r="617" spans="1:8" x14ac:dyDescent="0.2">
      <c r="A617">
        <v>1067</v>
      </c>
      <c r="B617" s="108"/>
      <c r="C617" s="2"/>
      <c r="D617" s="2"/>
      <c r="E617" s="119"/>
      <c r="F617" s="100"/>
      <c r="G617" s="100"/>
      <c r="H617" s="180"/>
    </row>
    <row r="618" spans="1:8" x14ac:dyDescent="0.2">
      <c r="A618">
        <v>1930</v>
      </c>
      <c r="B618" s="108"/>
      <c r="C618" s="2"/>
      <c r="D618" s="2"/>
      <c r="E618" s="119"/>
      <c r="F618" s="100"/>
      <c r="G618" s="100"/>
      <c r="H618" s="180"/>
    </row>
    <row r="619" spans="1:8" x14ac:dyDescent="0.2">
      <c r="A619">
        <v>1991</v>
      </c>
      <c r="B619" s="108"/>
      <c r="C619" s="2"/>
      <c r="D619" s="2"/>
      <c r="E619" s="119"/>
      <c r="F619" s="100"/>
      <c r="G619" s="2"/>
      <c r="H619" s="2"/>
    </row>
    <row r="620" spans="1:8" x14ac:dyDescent="0.2">
      <c r="A620">
        <v>456</v>
      </c>
      <c r="B620" s="108"/>
      <c r="C620" s="2"/>
      <c r="D620" s="2"/>
      <c r="E620" s="119"/>
      <c r="F620" s="100"/>
      <c r="G620" s="2"/>
      <c r="H620" s="2"/>
    </row>
    <row r="621" spans="1:8" x14ac:dyDescent="0.2">
      <c r="A621">
        <v>1560</v>
      </c>
      <c r="B621" s="108"/>
      <c r="C621" s="2"/>
      <c r="D621" s="2"/>
      <c r="E621" s="119"/>
      <c r="F621" s="100"/>
      <c r="G621" s="2"/>
      <c r="H621" s="2"/>
    </row>
    <row r="622" spans="1:8" x14ac:dyDescent="0.2">
      <c r="A622">
        <v>1018</v>
      </c>
      <c r="B622" s="108"/>
      <c r="C622" s="2"/>
      <c r="D622" s="2"/>
      <c r="E622" s="119"/>
      <c r="F622" s="100"/>
      <c r="G622" s="100"/>
      <c r="H622" s="180"/>
    </row>
    <row r="623" spans="1:8" x14ac:dyDescent="0.2">
      <c r="A623">
        <v>1952</v>
      </c>
      <c r="B623" s="108"/>
      <c r="C623" s="2"/>
      <c r="D623" s="2"/>
      <c r="E623" s="119"/>
      <c r="F623" s="100"/>
      <c r="G623" s="100"/>
      <c r="H623" s="180"/>
    </row>
    <row r="624" spans="1:8" x14ac:dyDescent="0.2">
      <c r="A624">
        <v>1159</v>
      </c>
      <c r="B624" s="108"/>
      <c r="C624" s="2"/>
      <c r="D624" s="2"/>
      <c r="E624" s="119"/>
      <c r="F624" s="100"/>
      <c r="G624" s="100"/>
      <c r="H624" s="180"/>
    </row>
    <row r="625" spans="1:8" x14ac:dyDescent="0.2">
      <c r="A625">
        <v>1160</v>
      </c>
      <c r="B625" s="108"/>
      <c r="C625" s="2"/>
      <c r="D625" s="2"/>
      <c r="E625" s="119"/>
      <c r="F625" s="100"/>
      <c r="G625" s="100"/>
      <c r="H625" s="180"/>
    </row>
    <row r="626" spans="1:8" x14ac:dyDescent="0.2">
      <c r="A626">
        <v>1561</v>
      </c>
      <c r="B626" s="108"/>
      <c r="C626" s="2"/>
      <c r="D626" s="2"/>
      <c r="E626" s="119"/>
      <c r="F626" s="100"/>
      <c r="G626" s="2"/>
      <c r="H626" s="2"/>
    </row>
    <row r="627" spans="1:8" x14ac:dyDescent="0.2">
      <c r="A627">
        <v>975</v>
      </c>
      <c r="B627" s="108"/>
      <c r="C627" s="2"/>
      <c r="D627" s="2"/>
      <c r="E627" s="119"/>
      <c r="F627" s="100"/>
      <c r="G627" s="2"/>
      <c r="H627" s="2"/>
    </row>
    <row r="628" spans="1:8" x14ac:dyDescent="0.2">
      <c r="A628">
        <v>773</v>
      </c>
      <c r="B628" s="108"/>
      <c r="C628" s="2"/>
      <c r="D628" s="2"/>
      <c r="E628" s="119"/>
      <c r="F628" s="100"/>
      <c r="G628" s="2"/>
      <c r="H628" s="2"/>
    </row>
    <row r="629" spans="1:8" x14ac:dyDescent="0.2">
      <c r="A629">
        <v>774</v>
      </c>
      <c r="B629" s="108"/>
      <c r="C629" s="2"/>
      <c r="D629" s="2"/>
      <c r="E629" s="119"/>
      <c r="F629" s="100"/>
      <c r="G629" s="2"/>
      <c r="H629" s="2"/>
    </row>
    <row r="630" spans="1:8" x14ac:dyDescent="0.2">
      <c r="A630">
        <v>809</v>
      </c>
      <c r="B630" s="108"/>
      <c r="C630" s="2"/>
      <c r="D630" s="2"/>
      <c r="E630" s="119"/>
      <c r="F630" s="100"/>
      <c r="G630" s="2"/>
      <c r="H630" s="2"/>
    </row>
    <row r="631" spans="1:8" x14ac:dyDescent="0.2">
      <c r="A631">
        <v>484</v>
      </c>
      <c r="B631" s="108"/>
      <c r="C631" s="2"/>
      <c r="D631" s="2"/>
      <c r="E631" s="119"/>
      <c r="F631" s="100"/>
      <c r="G631" s="2"/>
      <c r="H631" s="2"/>
    </row>
    <row r="632" spans="1:8" x14ac:dyDescent="0.2">
      <c r="A632">
        <v>1652</v>
      </c>
      <c r="B632" s="108"/>
      <c r="C632" s="2"/>
      <c r="D632" s="2"/>
      <c r="E632" s="119"/>
      <c r="F632" s="100"/>
      <c r="G632" s="2"/>
      <c r="H632" s="2"/>
    </row>
    <row r="633" spans="1:8" x14ac:dyDescent="0.2">
      <c r="A633">
        <v>506</v>
      </c>
      <c r="B633" s="108"/>
      <c r="C633" s="2"/>
      <c r="D633" s="2"/>
      <c r="E633" s="119"/>
      <c r="F633" s="100"/>
      <c r="G633" s="100"/>
      <c r="H633" s="2"/>
    </row>
    <row r="634" spans="1:8" x14ac:dyDescent="0.2">
      <c r="A634">
        <v>1308</v>
      </c>
      <c r="B634" s="108"/>
      <c r="C634" s="2"/>
      <c r="D634" s="2"/>
      <c r="E634" s="119"/>
      <c r="F634" s="100"/>
      <c r="G634" s="100"/>
      <c r="H634" s="180"/>
    </row>
    <row r="635" spans="1:8" x14ac:dyDescent="0.2">
      <c r="A635">
        <v>583</v>
      </c>
      <c r="B635" s="108"/>
      <c r="C635" s="2"/>
      <c r="D635" s="2"/>
      <c r="E635" s="119"/>
      <c r="F635" s="100"/>
      <c r="G635" s="100"/>
      <c r="H635" s="2"/>
    </row>
    <row r="636" spans="1:8" x14ac:dyDescent="0.2">
      <c r="A636">
        <v>507</v>
      </c>
      <c r="B636" s="108"/>
      <c r="C636" s="2"/>
      <c r="D636" s="2"/>
      <c r="E636" s="119"/>
      <c r="F636" s="100"/>
      <c r="G636" s="100"/>
      <c r="H636" s="2"/>
    </row>
    <row r="637" spans="1:8" x14ac:dyDescent="0.2">
      <c r="A637">
        <v>1309</v>
      </c>
      <c r="B637" s="108"/>
      <c r="C637" s="2"/>
      <c r="D637" s="2"/>
      <c r="E637" s="119"/>
      <c r="F637" s="100"/>
      <c r="G637" s="100"/>
      <c r="H637" s="2"/>
    </row>
    <row r="638" spans="1:8" x14ac:dyDescent="0.2">
      <c r="A638">
        <v>508</v>
      </c>
      <c r="B638" s="108"/>
      <c r="C638" s="2"/>
      <c r="D638" s="2"/>
      <c r="E638" s="119"/>
      <c r="F638" s="100"/>
      <c r="G638" s="100"/>
      <c r="H638" s="2"/>
    </row>
    <row r="639" spans="1:8" x14ac:dyDescent="0.2">
      <c r="A639">
        <v>509</v>
      </c>
      <c r="B639" s="108"/>
      <c r="C639" s="2"/>
      <c r="D639" s="2"/>
      <c r="E639" s="119"/>
      <c r="F639" s="100"/>
      <c r="G639" s="100"/>
      <c r="H639" s="2"/>
    </row>
    <row r="640" spans="1:8" x14ac:dyDescent="0.2">
      <c r="A640">
        <v>1310</v>
      </c>
      <c r="B640" s="108"/>
      <c r="C640" s="2"/>
      <c r="D640" s="2"/>
      <c r="E640" s="119"/>
      <c r="F640" s="100"/>
      <c r="G640" s="100"/>
      <c r="H640" s="2"/>
    </row>
    <row r="641" spans="1:8" x14ac:dyDescent="0.2">
      <c r="A641">
        <v>1013</v>
      </c>
      <c r="B641" s="108"/>
      <c r="C641" s="2"/>
      <c r="D641" s="2"/>
      <c r="E641" s="119"/>
      <c r="F641" s="100"/>
      <c r="G641" s="100"/>
      <c r="H641" s="180"/>
    </row>
    <row r="642" spans="1:8" x14ac:dyDescent="0.2">
      <c r="A642">
        <v>924</v>
      </c>
      <c r="B642" s="108"/>
      <c r="C642" s="2"/>
      <c r="D642" s="2"/>
      <c r="E642" s="119"/>
      <c r="F642" s="100"/>
      <c r="G642" s="2"/>
      <c r="H642" s="2"/>
    </row>
    <row r="643" spans="1:8" x14ac:dyDescent="0.2">
      <c r="A643">
        <v>1512</v>
      </c>
      <c r="B643" s="108"/>
      <c r="C643" s="2"/>
      <c r="D643" s="2"/>
      <c r="E643" s="119"/>
      <c r="F643" s="100"/>
      <c r="G643" s="2"/>
      <c r="H643" s="2"/>
    </row>
    <row r="644" spans="1:8" x14ac:dyDescent="0.2">
      <c r="A644">
        <v>1786</v>
      </c>
      <c r="B644" s="108"/>
      <c r="C644" s="2"/>
      <c r="D644" s="2"/>
      <c r="E644" s="119"/>
      <c r="F644" s="100"/>
      <c r="G644" s="2"/>
      <c r="H644" s="2"/>
    </row>
    <row r="645" spans="1:8" x14ac:dyDescent="0.2">
      <c r="A645">
        <v>510</v>
      </c>
      <c r="B645" s="108"/>
      <c r="C645" s="2"/>
      <c r="D645" s="2"/>
      <c r="E645" s="119"/>
      <c r="F645" s="100"/>
      <c r="G645" s="100"/>
      <c r="H645" s="2"/>
    </row>
    <row r="646" spans="1:8" x14ac:dyDescent="0.2">
      <c r="A646">
        <v>1311</v>
      </c>
      <c r="B646" s="108"/>
      <c r="C646" s="2"/>
      <c r="D646" s="2"/>
      <c r="E646" s="119"/>
      <c r="F646" s="100"/>
      <c r="G646" s="100"/>
      <c r="H646" s="2"/>
    </row>
    <row r="647" spans="1:8" x14ac:dyDescent="0.2">
      <c r="A647">
        <v>1727</v>
      </c>
      <c r="B647" s="108"/>
      <c r="C647" s="2"/>
      <c r="D647" s="2"/>
      <c r="E647" s="119"/>
      <c r="F647" s="100"/>
      <c r="G647" s="2"/>
      <c r="H647" s="2"/>
    </row>
    <row r="648" spans="1:8" x14ac:dyDescent="0.2">
      <c r="A648">
        <v>810</v>
      </c>
      <c r="B648" s="108"/>
      <c r="C648" s="2"/>
      <c r="D648" s="2"/>
      <c r="E648" s="119"/>
      <c r="F648" s="100"/>
      <c r="G648" s="2"/>
      <c r="H648" s="2"/>
    </row>
    <row r="649" spans="1:8" x14ac:dyDescent="0.2">
      <c r="A649">
        <v>1562</v>
      </c>
      <c r="B649" s="108"/>
      <c r="C649" s="2"/>
      <c r="D649" s="2"/>
      <c r="E649" s="119"/>
      <c r="F649" s="100"/>
      <c r="G649" s="2"/>
      <c r="H649" s="2"/>
    </row>
    <row r="650" spans="1:8" x14ac:dyDescent="0.2">
      <c r="A650">
        <v>511</v>
      </c>
      <c r="B650" s="108"/>
      <c r="C650" s="2"/>
      <c r="D650" s="2"/>
      <c r="E650" s="119"/>
      <c r="F650" s="100"/>
      <c r="G650" s="100"/>
      <c r="H650" s="2"/>
    </row>
    <row r="651" spans="1:8" x14ac:dyDescent="0.2">
      <c r="A651">
        <v>512</v>
      </c>
      <c r="B651" s="108"/>
      <c r="C651" s="2"/>
      <c r="D651" s="2"/>
      <c r="E651" s="119"/>
      <c r="F651" s="100"/>
      <c r="G651" s="100"/>
      <c r="H651" s="2"/>
    </row>
    <row r="652" spans="1:8" x14ac:dyDescent="0.2">
      <c r="A652">
        <v>1312</v>
      </c>
      <c r="B652" s="108"/>
      <c r="C652" s="2"/>
      <c r="D652" s="2"/>
      <c r="E652" s="119"/>
      <c r="F652" s="100"/>
      <c r="G652" s="100"/>
      <c r="H652" s="2"/>
    </row>
    <row r="653" spans="1:8" x14ac:dyDescent="0.2">
      <c r="A653">
        <v>513</v>
      </c>
      <c r="B653" s="108"/>
      <c r="C653" s="2"/>
      <c r="D653" s="2"/>
      <c r="E653" s="119"/>
      <c r="F653" s="100"/>
      <c r="G653" s="100"/>
      <c r="H653" s="2"/>
    </row>
    <row r="654" spans="1:8" x14ac:dyDescent="0.2">
      <c r="A654">
        <v>514</v>
      </c>
      <c r="B654" s="108"/>
      <c r="C654" s="2"/>
      <c r="D654" s="2"/>
      <c r="E654" s="119"/>
      <c r="F654" s="100"/>
      <c r="G654" s="100"/>
      <c r="H654" s="2"/>
    </row>
    <row r="655" spans="1:8" x14ac:dyDescent="0.2">
      <c r="A655">
        <v>1906</v>
      </c>
      <c r="B655" s="108"/>
      <c r="C655" s="2"/>
      <c r="D655" s="2"/>
      <c r="E655" s="119"/>
      <c r="F655" s="100"/>
      <c r="G655" s="100"/>
      <c r="H655" s="180"/>
    </row>
    <row r="656" spans="1:8" x14ac:dyDescent="0.2">
      <c r="A656">
        <v>727</v>
      </c>
      <c r="B656" s="108"/>
      <c r="C656" s="2"/>
      <c r="D656" s="2"/>
      <c r="E656" s="119"/>
      <c r="F656" s="100"/>
      <c r="G656" s="2"/>
      <c r="H656" s="2"/>
    </row>
    <row r="657" spans="1:8" x14ac:dyDescent="0.2">
      <c r="A657">
        <v>768</v>
      </c>
      <c r="B657" s="108"/>
      <c r="C657" s="2"/>
      <c r="D657" s="2"/>
      <c r="E657" s="119"/>
      <c r="F657" s="100"/>
      <c r="G657" s="2"/>
      <c r="H657" s="2"/>
    </row>
    <row r="658" spans="1:8" x14ac:dyDescent="0.2">
      <c r="A658">
        <v>1728</v>
      </c>
      <c r="B658" s="108"/>
      <c r="C658" s="2"/>
      <c r="D658" s="2"/>
      <c r="E658" s="119"/>
      <c r="F658" s="100"/>
      <c r="G658" s="2"/>
      <c r="H658" s="2"/>
    </row>
    <row r="659" spans="1:8" x14ac:dyDescent="0.2">
      <c r="A659">
        <v>868</v>
      </c>
      <c r="B659" s="108"/>
      <c r="C659" s="2"/>
      <c r="D659" s="2"/>
      <c r="E659" s="119"/>
      <c r="F659" s="100"/>
      <c r="G659" s="2"/>
      <c r="H659" s="2"/>
    </row>
    <row r="660" spans="1:8" x14ac:dyDescent="0.2">
      <c r="A660">
        <v>1992</v>
      </c>
      <c r="B660" s="108"/>
      <c r="C660" s="2"/>
      <c r="D660" s="2"/>
      <c r="E660" s="119"/>
      <c r="F660" s="100"/>
      <c r="G660" s="2"/>
      <c r="H660" s="2"/>
    </row>
    <row r="661" spans="1:8" x14ac:dyDescent="0.2">
      <c r="A661">
        <v>1314</v>
      </c>
      <c r="B661" s="108"/>
      <c r="C661" s="2"/>
      <c r="D661" s="2"/>
      <c r="E661" s="119"/>
      <c r="F661" s="100"/>
      <c r="G661" s="100"/>
      <c r="H661" s="180"/>
    </row>
    <row r="662" spans="1:8" x14ac:dyDescent="0.2">
      <c r="A662">
        <v>515</v>
      </c>
      <c r="B662" s="108"/>
      <c r="C662" s="2"/>
      <c r="D662" s="2"/>
      <c r="E662" s="119"/>
      <c r="F662" s="100"/>
      <c r="G662" s="100"/>
      <c r="H662" s="2"/>
    </row>
    <row r="663" spans="1:8" x14ac:dyDescent="0.2">
      <c r="A663">
        <v>1891</v>
      </c>
      <c r="B663" s="108"/>
      <c r="C663" s="2"/>
      <c r="D663" s="2"/>
      <c r="E663" s="119"/>
      <c r="F663" s="100"/>
      <c r="G663" s="100"/>
      <c r="H663" s="180"/>
    </row>
    <row r="664" spans="1:8" x14ac:dyDescent="0.2">
      <c r="A664">
        <v>1027</v>
      </c>
      <c r="B664" s="108"/>
      <c r="C664" s="2"/>
      <c r="D664" s="2"/>
      <c r="E664" s="119"/>
      <c r="F664" s="100"/>
      <c r="G664" s="100"/>
      <c r="H664" s="180"/>
    </row>
    <row r="665" spans="1:8" x14ac:dyDescent="0.2">
      <c r="A665">
        <v>1916</v>
      </c>
      <c r="B665" s="108"/>
      <c r="C665" s="2"/>
      <c r="D665" s="2"/>
      <c r="E665" s="119"/>
      <c r="F665" s="100"/>
      <c r="G665" s="100"/>
      <c r="H665" s="180"/>
    </row>
    <row r="666" spans="1:8" x14ac:dyDescent="0.2">
      <c r="A666">
        <v>1917</v>
      </c>
      <c r="B666" s="108"/>
      <c r="C666" s="2"/>
      <c r="D666" s="2"/>
      <c r="E666" s="119"/>
      <c r="F666" s="100"/>
      <c r="G666" s="100"/>
      <c r="H666" s="180"/>
    </row>
    <row r="667" spans="1:8" x14ac:dyDescent="0.2">
      <c r="A667">
        <v>878</v>
      </c>
      <c r="B667" s="108"/>
      <c r="C667" s="2"/>
      <c r="D667" s="2"/>
      <c r="E667" s="119"/>
      <c r="F667" s="100"/>
      <c r="G667" s="2"/>
      <c r="H667" s="2"/>
    </row>
    <row r="668" spans="1:8" x14ac:dyDescent="0.2">
      <c r="A668">
        <v>1993</v>
      </c>
      <c r="B668" s="108"/>
      <c r="C668" s="2"/>
      <c r="D668" s="2"/>
      <c r="E668" s="119"/>
      <c r="F668" s="100"/>
      <c r="G668" s="2"/>
      <c r="H668" s="2"/>
    </row>
    <row r="669" spans="1:8" x14ac:dyDescent="0.2">
      <c r="A669">
        <v>748</v>
      </c>
      <c r="B669" s="108"/>
      <c r="C669" s="2"/>
      <c r="D669" s="2"/>
      <c r="E669" s="119"/>
      <c r="F669" s="100"/>
      <c r="G669" s="2"/>
      <c r="H669" s="2"/>
    </row>
    <row r="670" spans="1:8" x14ac:dyDescent="0.2">
      <c r="A670">
        <v>1563</v>
      </c>
      <c r="B670" s="108"/>
      <c r="C670" s="2"/>
      <c r="D670" s="2"/>
      <c r="E670" s="119"/>
      <c r="F670" s="100"/>
      <c r="G670" s="2"/>
      <c r="H670" s="2"/>
    </row>
    <row r="671" spans="1:8" x14ac:dyDescent="0.2">
      <c r="A671">
        <v>1564</v>
      </c>
      <c r="B671" s="108"/>
      <c r="C671" s="2"/>
      <c r="D671" s="2"/>
      <c r="E671" s="119"/>
      <c r="F671" s="100"/>
      <c r="G671" s="2"/>
      <c r="H671" s="2"/>
    </row>
    <row r="672" spans="1:8" x14ac:dyDescent="0.2">
      <c r="A672">
        <v>952</v>
      </c>
      <c r="B672" s="108"/>
      <c r="C672" s="2"/>
      <c r="D672" s="2"/>
      <c r="E672" s="119"/>
      <c r="F672" s="100"/>
      <c r="G672" s="2"/>
      <c r="H672" s="2"/>
    </row>
    <row r="673" spans="1:8" x14ac:dyDescent="0.2">
      <c r="A673">
        <v>953</v>
      </c>
      <c r="B673" s="108"/>
      <c r="C673" s="2"/>
      <c r="D673" s="2"/>
      <c r="E673" s="119"/>
      <c r="F673" s="100"/>
      <c r="G673" s="2"/>
      <c r="H673" s="2"/>
    </row>
    <row r="674" spans="1:8" x14ac:dyDescent="0.2">
      <c r="A674">
        <v>1313</v>
      </c>
      <c r="B674" s="108"/>
      <c r="C674" s="2"/>
      <c r="D674" s="2"/>
      <c r="E674" s="119"/>
      <c r="F674" s="100"/>
      <c r="G674" s="100"/>
      <c r="H674" s="180"/>
    </row>
    <row r="675" spans="1:8" x14ac:dyDescent="0.2">
      <c r="A675">
        <v>516</v>
      </c>
      <c r="B675" s="108"/>
      <c r="C675" s="2"/>
      <c r="D675" s="2"/>
      <c r="E675" s="119"/>
      <c r="F675" s="100"/>
      <c r="G675" s="100"/>
      <c r="H675" s="2"/>
    </row>
    <row r="676" spans="1:8" x14ac:dyDescent="0.2">
      <c r="A676">
        <v>1565</v>
      </c>
      <c r="B676" s="108"/>
      <c r="C676" s="2"/>
      <c r="D676" s="2"/>
      <c r="E676" s="119"/>
      <c r="F676" s="100"/>
      <c r="G676" s="2"/>
      <c r="H676" s="2"/>
    </row>
    <row r="677" spans="1:8" x14ac:dyDescent="0.2">
      <c r="A677">
        <v>1785</v>
      </c>
      <c r="B677" s="108"/>
      <c r="C677" s="2"/>
      <c r="D677" s="2"/>
      <c r="E677" s="119"/>
      <c r="F677" s="100"/>
      <c r="G677" s="2"/>
      <c r="H677" s="2"/>
    </row>
    <row r="678" spans="1:8" x14ac:dyDescent="0.2">
      <c r="A678">
        <v>1729</v>
      </c>
      <c r="B678" s="108"/>
      <c r="C678" s="2"/>
      <c r="D678" s="2"/>
      <c r="E678" s="119"/>
      <c r="F678" s="100"/>
      <c r="G678" s="2"/>
      <c r="H678" s="2"/>
    </row>
    <row r="679" spans="1:8" x14ac:dyDescent="0.2">
      <c r="A679">
        <v>1566</v>
      </c>
      <c r="B679" s="108"/>
      <c r="C679" s="2"/>
      <c r="D679" s="2"/>
      <c r="E679" s="119"/>
      <c r="F679" s="100"/>
      <c r="G679" s="2"/>
      <c r="H679" s="2"/>
    </row>
    <row r="680" spans="1:8" x14ac:dyDescent="0.2">
      <c r="A680">
        <v>1653</v>
      </c>
      <c r="B680" s="108"/>
      <c r="C680" s="2"/>
      <c r="D680" s="2"/>
      <c r="E680" s="119"/>
      <c r="F680" s="100"/>
      <c r="G680" s="2"/>
      <c r="H680" s="2"/>
    </row>
    <row r="681" spans="1:8" x14ac:dyDescent="0.2">
      <c r="A681">
        <v>789</v>
      </c>
      <c r="B681" s="108"/>
      <c r="C681" s="2"/>
      <c r="D681" s="2"/>
      <c r="E681" s="119"/>
      <c r="F681" s="100"/>
      <c r="G681" s="100"/>
      <c r="H681" s="2"/>
    </row>
    <row r="682" spans="1:8" x14ac:dyDescent="0.2">
      <c r="A682">
        <v>1315</v>
      </c>
      <c r="B682" s="108"/>
      <c r="C682" s="2"/>
      <c r="D682" s="2"/>
      <c r="E682" s="119"/>
      <c r="F682" s="100"/>
      <c r="G682" s="100"/>
      <c r="H682" s="180"/>
    </row>
    <row r="683" spans="1:8" x14ac:dyDescent="0.2">
      <c r="A683">
        <v>517</v>
      </c>
      <c r="B683" s="108"/>
      <c r="C683" s="2"/>
      <c r="D683" s="2"/>
      <c r="E683" s="119"/>
      <c r="F683" s="100"/>
      <c r="G683" s="100"/>
      <c r="H683" s="2"/>
    </row>
    <row r="684" spans="1:8" x14ac:dyDescent="0.2">
      <c r="A684">
        <v>925</v>
      </c>
      <c r="B684" s="108"/>
      <c r="C684" s="2"/>
      <c r="D684" s="2"/>
      <c r="E684" s="119"/>
      <c r="F684" s="100"/>
      <c r="G684" s="2"/>
      <c r="H684" s="2"/>
    </row>
    <row r="685" spans="1:8" x14ac:dyDescent="0.2">
      <c r="A685">
        <v>856</v>
      </c>
      <c r="B685" s="108"/>
      <c r="C685" s="2"/>
      <c r="D685" s="2"/>
      <c r="E685" s="119"/>
      <c r="F685" s="100"/>
      <c r="G685" s="2"/>
      <c r="H685" s="2"/>
    </row>
    <row r="686" spans="1:8" x14ac:dyDescent="0.2">
      <c r="A686">
        <v>1316</v>
      </c>
      <c r="B686" s="108"/>
      <c r="C686" s="2"/>
      <c r="D686" s="2"/>
      <c r="E686" s="119"/>
      <c r="F686" s="100"/>
      <c r="G686" s="100"/>
      <c r="H686" s="180"/>
    </row>
    <row r="687" spans="1:8" x14ac:dyDescent="0.2">
      <c r="A687">
        <v>1022</v>
      </c>
      <c r="B687" s="108"/>
      <c r="C687" s="2"/>
      <c r="D687" s="2"/>
      <c r="E687" s="119"/>
      <c r="F687" s="100"/>
      <c r="G687" s="100"/>
      <c r="H687" s="180"/>
    </row>
    <row r="688" spans="1:8" x14ac:dyDescent="0.2">
      <c r="A688">
        <v>1088</v>
      </c>
      <c r="B688" s="108"/>
      <c r="C688" s="2"/>
      <c r="D688" s="2"/>
      <c r="E688" s="119"/>
      <c r="F688" s="100"/>
      <c r="G688" s="100"/>
      <c r="H688" s="180"/>
    </row>
    <row r="689" spans="1:8" x14ac:dyDescent="0.2">
      <c r="A689">
        <v>1161</v>
      </c>
      <c r="B689" s="108"/>
      <c r="C689" s="2"/>
      <c r="D689" s="2"/>
      <c r="E689" s="119"/>
      <c r="F689" s="100"/>
      <c r="G689" s="100"/>
      <c r="H689" s="180"/>
    </row>
    <row r="690" spans="1:8" x14ac:dyDescent="0.2">
      <c r="A690">
        <v>1787</v>
      </c>
      <c r="B690" s="108"/>
      <c r="C690" s="2"/>
      <c r="D690" s="2"/>
      <c r="E690" s="119"/>
      <c r="F690" s="100"/>
      <c r="G690" s="2"/>
      <c r="H690" s="2"/>
    </row>
    <row r="691" spans="1:8" x14ac:dyDescent="0.2">
      <c r="A691">
        <v>1567</v>
      </c>
      <c r="B691" s="108"/>
      <c r="C691" s="2"/>
      <c r="D691" s="2"/>
      <c r="E691" s="119"/>
      <c r="F691" s="100"/>
      <c r="G691" s="2"/>
      <c r="H691" s="2"/>
    </row>
    <row r="692" spans="1:8" x14ac:dyDescent="0.2">
      <c r="A692">
        <v>1568</v>
      </c>
      <c r="B692" s="108"/>
      <c r="C692" s="2"/>
      <c r="D692" s="2"/>
      <c r="E692" s="119"/>
      <c r="F692" s="100"/>
      <c r="G692" s="2"/>
      <c r="H692" s="2"/>
    </row>
    <row r="693" spans="1:8" x14ac:dyDescent="0.2">
      <c r="A693">
        <v>436</v>
      </c>
      <c r="B693" s="108"/>
      <c r="C693" s="2"/>
      <c r="D693" s="2"/>
      <c r="E693" s="119"/>
      <c r="F693" s="100"/>
      <c r="G693" s="2"/>
      <c r="H693" s="2"/>
    </row>
    <row r="694" spans="1:8" x14ac:dyDescent="0.2">
      <c r="A694">
        <v>1995</v>
      </c>
      <c r="B694" s="108"/>
      <c r="C694" s="2"/>
      <c r="D694" s="2"/>
      <c r="E694" s="119"/>
      <c r="F694" s="100"/>
      <c r="G694" s="2"/>
      <c r="H694" s="2"/>
    </row>
    <row r="695" spans="1:8" x14ac:dyDescent="0.2">
      <c r="A695">
        <v>808</v>
      </c>
      <c r="B695" s="108"/>
      <c r="C695" s="2"/>
      <c r="D695" s="2"/>
      <c r="E695" s="119"/>
      <c r="F695" s="100"/>
      <c r="G695" s="100"/>
      <c r="H695" s="2"/>
    </row>
    <row r="696" spans="1:8" x14ac:dyDescent="0.2">
      <c r="A696">
        <v>487</v>
      </c>
      <c r="B696" s="108"/>
      <c r="C696" s="2"/>
      <c r="D696" s="2"/>
      <c r="E696" s="119"/>
      <c r="F696" s="100"/>
      <c r="G696" s="100"/>
      <c r="H696" s="2"/>
    </row>
    <row r="697" spans="1:8" x14ac:dyDescent="0.2">
      <c r="A697">
        <v>1318</v>
      </c>
      <c r="B697" s="108"/>
      <c r="C697" s="2"/>
      <c r="D697" s="2"/>
      <c r="E697" s="119"/>
      <c r="F697" s="100"/>
      <c r="G697" s="100"/>
      <c r="H697" s="2"/>
    </row>
    <row r="698" spans="1:8" x14ac:dyDescent="0.2">
      <c r="A698">
        <v>1046</v>
      </c>
      <c r="B698" s="108"/>
      <c r="C698" s="2"/>
      <c r="D698" s="2"/>
      <c r="E698" s="119"/>
      <c r="F698" s="100"/>
      <c r="G698" s="100"/>
      <c r="H698" s="180"/>
    </row>
    <row r="699" spans="1:8" x14ac:dyDescent="0.2">
      <c r="A699">
        <v>1931</v>
      </c>
      <c r="B699" s="108"/>
      <c r="C699" s="2"/>
      <c r="D699" s="2"/>
      <c r="E699" s="119"/>
      <c r="F699" s="100"/>
      <c r="G699" s="100"/>
      <c r="H699" s="180"/>
    </row>
    <row r="700" spans="1:8" x14ac:dyDescent="0.2">
      <c r="A700">
        <v>1162</v>
      </c>
      <c r="B700" s="108"/>
      <c r="C700" s="2"/>
      <c r="D700" s="2"/>
      <c r="E700" s="119"/>
      <c r="F700" s="100"/>
      <c r="G700" s="100"/>
      <c r="H700" s="180"/>
    </row>
    <row r="701" spans="1:8" x14ac:dyDescent="0.2">
      <c r="A701">
        <v>1569</v>
      </c>
      <c r="B701" s="108"/>
      <c r="C701" s="2"/>
      <c r="D701" s="2"/>
      <c r="E701" s="119"/>
      <c r="F701" s="100"/>
      <c r="G701" s="2"/>
      <c r="H701" s="2"/>
    </row>
    <row r="702" spans="1:8" x14ac:dyDescent="0.2">
      <c r="A702">
        <v>1994</v>
      </c>
      <c r="B702" s="108"/>
      <c r="C702" s="2"/>
      <c r="D702" s="2"/>
      <c r="E702" s="119"/>
      <c r="F702" s="100"/>
      <c r="G702" s="2"/>
      <c r="H702" s="2"/>
    </row>
    <row r="703" spans="1:8" x14ac:dyDescent="0.2">
      <c r="A703">
        <v>1730</v>
      </c>
      <c r="B703" s="108"/>
      <c r="C703" s="2"/>
      <c r="D703" s="2"/>
      <c r="E703" s="119"/>
      <c r="F703" s="100"/>
      <c r="G703" s="2"/>
      <c r="H703" s="2"/>
    </row>
    <row r="704" spans="1:8" x14ac:dyDescent="0.2">
      <c r="A704">
        <v>463</v>
      </c>
      <c r="B704" s="108"/>
      <c r="C704" s="2"/>
      <c r="D704" s="2"/>
      <c r="E704" s="119"/>
      <c r="F704" s="100"/>
      <c r="G704" s="2"/>
      <c r="H704" s="2"/>
    </row>
    <row r="705" spans="1:8" x14ac:dyDescent="0.2">
      <c r="A705">
        <v>1317</v>
      </c>
      <c r="B705" s="108"/>
      <c r="C705" s="2"/>
      <c r="D705" s="2"/>
      <c r="E705" s="119"/>
      <c r="F705" s="100"/>
      <c r="G705" s="100"/>
      <c r="H705" s="180"/>
    </row>
    <row r="706" spans="1:8" x14ac:dyDescent="0.2">
      <c r="A706">
        <v>488</v>
      </c>
      <c r="B706" s="108"/>
      <c r="C706" s="2"/>
      <c r="D706" s="2"/>
      <c r="E706" s="119"/>
      <c r="F706" s="100"/>
      <c r="G706" s="100"/>
      <c r="H706" s="2"/>
    </row>
    <row r="707" spans="1:8" x14ac:dyDescent="0.2">
      <c r="A707">
        <v>1319</v>
      </c>
      <c r="B707" s="108"/>
      <c r="C707" s="2"/>
      <c r="D707" s="2"/>
      <c r="E707" s="119"/>
      <c r="F707" s="100"/>
      <c r="G707" s="100"/>
      <c r="H707" s="2"/>
    </row>
    <row r="708" spans="1:8" x14ac:dyDescent="0.2">
      <c r="A708">
        <v>879</v>
      </c>
      <c r="B708" s="108"/>
      <c r="C708" s="2"/>
      <c r="D708" s="2"/>
      <c r="E708" s="119"/>
      <c r="F708" s="100"/>
      <c r="G708" s="2"/>
      <c r="H708" s="2"/>
    </row>
    <row r="709" spans="1:8" x14ac:dyDescent="0.2">
      <c r="A709">
        <v>1996</v>
      </c>
      <c r="B709" s="108"/>
      <c r="C709" s="2"/>
      <c r="D709" s="2"/>
      <c r="E709" s="119"/>
      <c r="F709" s="100"/>
      <c r="G709" s="2"/>
      <c r="H709" s="2"/>
    </row>
    <row r="710" spans="1:8" x14ac:dyDescent="0.2">
      <c r="A710">
        <v>926</v>
      </c>
      <c r="B710" s="108"/>
      <c r="C710" s="2"/>
      <c r="D710" s="2"/>
      <c r="E710" s="119"/>
      <c r="F710" s="100"/>
      <c r="G710" s="2"/>
      <c r="H710" s="2"/>
    </row>
    <row r="711" spans="1:8" x14ac:dyDescent="0.2">
      <c r="A711">
        <v>1320</v>
      </c>
      <c r="B711" s="108"/>
      <c r="C711" s="2"/>
      <c r="D711" s="2"/>
      <c r="E711" s="119"/>
      <c r="F711" s="100"/>
      <c r="G711" s="100"/>
      <c r="H711" s="180"/>
    </row>
    <row r="712" spans="1:8" x14ac:dyDescent="0.2">
      <c r="A712">
        <v>831</v>
      </c>
      <c r="B712" s="108"/>
      <c r="C712" s="2"/>
      <c r="D712" s="2"/>
      <c r="E712" s="119"/>
      <c r="F712" s="100"/>
      <c r="G712" s="100"/>
      <c r="H712" s="2"/>
    </row>
    <row r="713" spans="1:8" x14ac:dyDescent="0.2">
      <c r="A713">
        <v>518</v>
      </c>
      <c r="B713" s="108"/>
      <c r="C713" s="2"/>
      <c r="D713" s="2"/>
      <c r="E713" s="119"/>
      <c r="F713" s="100"/>
      <c r="G713" s="100"/>
      <c r="H713" s="2"/>
    </row>
    <row r="714" spans="1:8" x14ac:dyDescent="0.2">
      <c r="A714">
        <v>835</v>
      </c>
      <c r="B714" s="108"/>
      <c r="C714" s="2"/>
      <c r="D714" s="2"/>
      <c r="E714" s="119"/>
      <c r="F714" s="100"/>
      <c r="G714" s="100"/>
      <c r="H714" s="2"/>
    </row>
    <row r="715" spans="1:8" x14ac:dyDescent="0.2">
      <c r="A715">
        <v>1731</v>
      </c>
      <c r="B715" s="108"/>
      <c r="C715" s="2"/>
      <c r="D715" s="2"/>
      <c r="E715" s="119"/>
      <c r="F715" s="100"/>
      <c r="G715" s="2"/>
      <c r="H715" s="2"/>
    </row>
    <row r="716" spans="1:8" x14ac:dyDescent="0.2">
      <c r="A716">
        <v>728</v>
      </c>
      <c r="B716" s="108"/>
      <c r="C716" s="2"/>
      <c r="D716" s="2"/>
      <c r="E716" s="119"/>
      <c r="F716" s="100"/>
      <c r="G716" s="2"/>
      <c r="H716" s="2"/>
    </row>
    <row r="717" spans="1:8" x14ac:dyDescent="0.2">
      <c r="A717">
        <v>955</v>
      </c>
      <c r="B717" s="108"/>
      <c r="C717" s="2"/>
      <c r="D717" s="2"/>
      <c r="E717" s="119"/>
      <c r="F717" s="100"/>
      <c r="G717" s="2"/>
      <c r="H717" s="2"/>
    </row>
    <row r="718" spans="1:8" x14ac:dyDescent="0.2">
      <c r="A718">
        <v>1997</v>
      </c>
      <c r="B718" s="108"/>
      <c r="C718" s="2"/>
      <c r="D718" s="2"/>
      <c r="E718" s="119"/>
      <c r="F718" s="100"/>
      <c r="G718" s="2"/>
      <c r="H718" s="2"/>
    </row>
    <row r="719" spans="1:8" x14ac:dyDescent="0.2">
      <c r="A719">
        <v>448</v>
      </c>
      <c r="B719" s="108"/>
      <c r="C719" s="2"/>
      <c r="D719" s="2"/>
      <c r="E719" s="119"/>
      <c r="F719" s="100"/>
      <c r="G719" s="100"/>
      <c r="H719" s="180"/>
    </row>
    <row r="720" spans="1:8" x14ac:dyDescent="0.2">
      <c r="A720">
        <v>1054</v>
      </c>
      <c r="B720" s="108"/>
      <c r="C720" s="2"/>
      <c r="D720" s="2"/>
      <c r="E720" s="119"/>
      <c r="F720" s="100"/>
      <c r="G720" s="100"/>
      <c r="H720" s="180"/>
    </row>
    <row r="721" spans="1:8" x14ac:dyDescent="0.2">
      <c r="A721">
        <v>1068</v>
      </c>
      <c r="B721" s="108"/>
      <c r="C721" s="2"/>
      <c r="D721" s="2"/>
      <c r="E721" s="119"/>
      <c r="F721" s="100"/>
      <c r="G721" s="100"/>
      <c r="H721" s="180"/>
    </row>
    <row r="722" spans="1:8" x14ac:dyDescent="0.2">
      <c r="A722">
        <v>1788</v>
      </c>
      <c r="B722" s="108"/>
      <c r="C722" s="2"/>
      <c r="D722" s="2"/>
      <c r="E722" s="119"/>
      <c r="F722" s="100"/>
      <c r="G722" s="2"/>
      <c r="H722" s="2"/>
    </row>
    <row r="723" spans="1:8" x14ac:dyDescent="0.2">
      <c r="A723">
        <v>1570</v>
      </c>
      <c r="B723" s="108"/>
      <c r="C723" s="2"/>
      <c r="D723" s="2"/>
      <c r="E723" s="119"/>
      <c r="F723" s="100"/>
      <c r="G723" s="2"/>
      <c r="H723" s="2"/>
    </row>
    <row r="724" spans="1:8" x14ac:dyDescent="0.2">
      <c r="A724">
        <v>1571</v>
      </c>
      <c r="B724" s="108"/>
      <c r="C724" s="2"/>
      <c r="D724" s="2"/>
      <c r="E724" s="119"/>
      <c r="F724" s="100"/>
      <c r="G724" s="2"/>
      <c r="H724" s="2"/>
    </row>
    <row r="725" spans="1:8" x14ac:dyDescent="0.2">
      <c r="A725">
        <v>1671</v>
      </c>
      <c r="B725" s="108"/>
      <c r="C725" s="2"/>
      <c r="D725" s="2"/>
      <c r="E725" s="119"/>
      <c r="F725" s="100"/>
      <c r="G725" s="2"/>
      <c r="H725" s="2"/>
    </row>
    <row r="726" spans="1:8" x14ac:dyDescent="0.2">
      <c r="A726">
        <v>1683</v>
      </c>
      <c r="B726" s="108"/>
      <c r="C726" s="2"/>
      <c r="D726" s="2"/>
      <c r="E726" s="119"/>
      <c r="F726" s="100"/>
      <c r="G726" s="2"/>
      <c r="H726" s="2"/>
    </row>
    <row r="727" spans="1:8" x14ac:dyDescent="0.2">
      <c r="A727">
        <v>1321</v>
      </c>
      <c r="B727" s="108"/>
      <c r="C727" s="2"/>
      <c r="D727" s="2"/>
      <c r="E727" s="119"/>
      <c r="F727" s="100"/>
      <c r="G727" s="100"/>
      <c r="H727" s="2"/>
    </row>
    <row r="728" spans="1:8" x14ac:dyDescent="0.2">
      <c r="A728">
        <v>1163</v>
      </c>
      <c r="B728" s="108"/>
      <c r="C728" s="2"/>
      <c r="D728" s="2"/>
      <c r="E728" s="119"/>
      <c r="F728" s="100"/>
      <c r="G728" s="100"/>
      <c r="H728" s="180"/>
    </row>
    <row r="729" spans="1:8" x14ac:dyDescent="0.2">
      <c r="A729">
        <v>1492</v>
      </c>
      <c r="B729" s="108"/>
      <c r="C729" s="2"/>
      <c r="D729" s="2"/>
      <c r="E729" s="119"/>
      <c r="F729" s="100"/>
      <c r="G729" s="2"/>
      <c r="H729" s="2"/>
    </row>
    <row r="730" spans="1:8" x14ac:dyDescent="0.2">
      <c r="A730">
        <v>1789</v>
      </c>
      <c r="B730" s="108"/>
      <c r="C730" s="2"/>
      <c r="D730" s="2"/>
      <c r="E730" s="119"/>
      <c r="F730" s="100"/>
      <c r="G730" s="2"/>
      <c r="H730" s="2"/>
    </row>
    <row r="731" spans="1:8" x14ac:dyDescent="0.2">
      <c r="A731">
        <v>1572</v>
      </c>
      <c r="B731" s="108"/>
      <c r="C731" s="2"/>
      <c r="D731" s="2"/>
      <c r="E731" s="119"/>
      <c r="F731" s="100"/>
      <c r="G731" s="2"/>
      <c r="H731" s="2"/>
    </row>
    <row r="732" spans="1:8" x14ac:dyDescent="0.2">
      <c r="A732">
        <v>1573</v>
      </c>
      <c r="B732" s="108"/>
      <c r="C732" s="2"/>
      <c r="D732" s="2"/>
      <c r="E732" s="119"/>
      <c r="F732" s="100"/>
      <c r="G732" s="2"/>
      <c r="H732" s="2"/>
    </row>
    <row r="733" spans="1:8" x14ac:dyDescent="0.2">
      <c r="A733">
        <v>1322</v>
      </c>
      <c r="B733" s="108"/>
      <c r="C733" s="2"/>
      <c r="D733" s="2"/>
      <c r="E733" s="119"/>
      <c r="F733" s="100"/>
      <c r="G733" s="100"/>
      <c r="H733" s="180"/>
    </row>
    <row r="734" spans="1:8" x14ac:dyDescent="0.2">
      <c r="A734">
        <v>519</v>
      </c>
      <c r="B734" s="108"/>
      <c r="C734" s="2"/>
      <c r="D734" s="2"/>
      <c r="E734" s="119"/>
      <c r="F734" s="100"/>
      <c r="G734" s="100"/>
      <c r="H734" s="2"/>
    </row>
    <row r="735" spans="1:8" x14ac:dyDescent="0.2">
      <c r="A735">
        <v>520</v>
      </c>
      <c r="B735" s="108"/>
      <c r="C735" s="2"/>
      <c r="D735" s="2"/>
      <c r="E735" s="119"/>
      <c r="F735" s="100"/>
      <c r="G735" s="100"/>
      <c r="H735" s="2"/>
    </row>
    <row r="736" spans="1:8" x14ac:dyDescent="0.2">
      <c r="A736">
        <v>1019</v>
      </c>
      <c r="B736" s="108"/>
      <c r="C736" s="2"/>
      <c r="D736" s="2"/>
      <c r="E736" s="119"/>
      <c r="F736" s="100"/>
      <c r="G736" s="100"/>
      <c r="H736" s="180"/>
    </row>
    <row r="737" spans="1:8" x14ac:dyDescent="0.2">
      <c r="A737">
        <v>1164</v>
      </c>
      <c r="B737" s="108"/>
      <c r="C737" s="2"/>
      <c r="D737" s="2"/>
      <c r="E737" s="119"/>
      <c r="F737" s="100"/>
      <c r="G737" s="100"/>
      <c r="H737" s="180"/>
    </row>
    <row r="738" spans="1:8" x14ac:dyDescent="0.2">
      <c r="A738">
        <v>1165</v>
      </c>
      <c r="B738" s="108"/>
      <c r="C738" s="2"/>
      <c r="D738" s="2"/>
      <c r="E738" s="119"/>
      <c r="F738" s="100"/>
      <c r="G738" s="100"/>
      <c r="H738" s="180"/>
    </row>
    <row r="739" spans="1:8" x14ac:dyDescent="0.2">
      <c r="A739">
        <v>1790</v>
      </c>
      <c r="B739" s="108"/>
      <c r="C739" s="2"/>
      <c r="D739" s="2"/>
      <c r="E739" s="119"/>
      <c r="F739" s="100"/>
      <c r="G739" s="2"/>
      <c r="H739" s="2"/>
    </row>
    <row r="740" spans="1:8" x14ac:dyDescent="0.2">
      <c r="A740">
        <v>1574</v>
      </c>
      <c r="B740" s="108"/>
      <c r="C740" s="2"/>
      <c r="D740" s="2"/>
      <c r="E740" s="119"/>
      <c r="F740" s="100"/>
      <c r="G740" s="2"/>
      <c r="H740" s="2"/>
    </row>
    <row r="741" spans="1:8" x14ac:dyDescent="0.2">
      <c r="A741">
        <v>429</v>
      </c>
      <c r="B741" s="108"/>
      <c r="C741" s="2"/>
      <c r="D741" s="2"/>
      <c r="E741" s="119"/>
      <c r="F741" s="100"/>
      <c r="G741" s="2"/>
      <c r="H741" s="2"/>
    </row>
    <row r="742" spans="1:8" x14ac:dyDescent="0.2">
      <c r="A742">
        <v>1953</v>
      </c>
      <c r="B742" s="108"/>
      <c r="C742" s="2"/>
      <c r="D742" s="2"/>
      <c r="E742" s="119"/>
      <c r="F742" s="100"/>
      <c r="G742" s="100"/>
      <c r="H742" s="180"/>
    </row>
    <row r="743" spans="1:8" x14ac:dyDescent="0.2">
      <c r="A743">
        <v>1166</v>
      </c>
      <c r="B743" s="108"/>
      <c r="C743" s="2"/>
      <c r="D743" s="2"/>
      <c r="E743" s="119"/>
      <c r="F743" s="100"/>
      <c r="G743" s="100"/>
      <c r="H743" s="180"/>
    </row>
    <row r="744" spans="1:8" x14ac:dyDescent="0.2">
      <c r="A744">
        <v>1167</v>
      </c>
      <c r="B744" s="108"/>
      <c r="C744" s="2"/>
      <c r="D744" s="2"/>
      <c r="E744" s="119"/>
      <c r="F744" s="100"/>
      <c r="G744" s="100"/>
      <c r="H744" s="180"/>
    </row>
    <row r="745" spans="1:8" x14ac:dyDescent="0.2">
      <c r="A745">
        <v>1168</v>
      </c>
      <c r="B745" s="108"/>
      <c r="C745" s="2"/>
      <c r="D745" s="2"/>
      <c r="E745" s="119"/>
      <c r="F745" s="100"/>
      <c r="G745" s="100"/>
      <c r="H745" s="180"/>
    </row>
    <row r="746" spans="1:8" x14ac:dyDescent="0.2">
      <c r="A746">
        <v>857</v>
      </c>
      <c r="B746" s="108"/>
      <c r="C746" s="2"/>
      <c r="D746" s="2"/>
      <c r="E746" s="119"/>
      <c r="F746" s="100"/>
      <c r="G746" s="2"/>
      <c r="H746" s="2"/>
    </row>
    <row r="747" spans="1:8" x14ac:dyDescent="0.2">
      <c r="A747">
        <v>1575</v>
      </c>
      <c r="B747" s="108"/>
      <c r="C747" s="2"/>
      <c r="D747" s="2"/>
      <c r="E747" s="119"/>
      <c r="F747" s="100"/>
      <c r="G747" s="2"/>
      <c r="H747" s="2"/>
    </row>
    <row r="748" spans="1:8" x14ac:dyDescent="0.2">
      <c r="A748">
        <v>775</v>
      </c>
      <c r="B748" s="108"/>
      <c r="C748" s="2"/>
      <c r="D748" s="2"/>
      <c r="E748" s="119"/>
      <c r="F748" s="100"/>
      <c r="G748" s="2"/>
      <c r="H748" s="2"/>
    </row>
    <row r="749" spans="1:8" x14ac:dyDescent="0.2">
      <c r="A749">
        <v>776</v>
      </c>
      <c r="B749" s="108"/>
      <c r="C749" s="2"/>
      <c r="D749" s="2"/>
      <c r="E749" s="119"/>
      <c r="F749" s="100"/>
      <c r="G749" s="2"/>
      <c r="H749" s="2"/>
    </row>
    <row r="750" spans="1:8" x14ac:dyDescent="0.2">
      <c r="A750">
        <v>1998</v>
      </c>
      <c r="B750" s="108"/>
      <c r="C750" s="2"/>
      <c r="D750" s="2"/>
      <c r="E750" s="119"/>
      <c r="F750" s="100"/>
      <c r="G750" s="2"/>
      <c r="H750" s="2"/>
    </row>
    <row r="751" spans="1:8" x14ac:dyDescent="0.2">
      <c r="A751">
        <v>521</v>
      </c>
      <c r="B751" s="108"/>
      <c r="C751" s="2"/>
      <c r="D751" s="2"/>
      <c r="E751" s="119"/>
      <c r="F751" s="100"/>
      <c r="G751" s="100"/>
      <c r="H751" s="2"/>
    </row>
    <row r="752" spans="1:8" x14ac:dyDescent="0.2">
      <c r="A752">
        <v>1323</v>
      </c>
      <c r="B752" s="108"/>
      <c r="C752" s="2"/>
      <c r="D752" s="2"/>
      <c r="E752" s="119"/>
      <c r="F752" s="100"/>
      <c r="G752" s="100"/>
      <c r="H752" s="180"/>
    </row>
    <row r="753" spans="1:8" x14ac:dyDescent="0.2">
      <c r="A753">
        <v>1324</v>
      </c>
      <c r="B753" s="108"/>
      <c r="C753" s="2"/>
      <c r="D753" s="2"/>
      <c r="E753" s="119"/>
      <c r="F753" s="100"/>
      <c r="G753" s="100"/>
      <c r="H753" s="180"/>
    </row>
    <row r="754" spans="1:8" x14ac:dyDescent="0.2">
      <c r="A754">
        <v>522</v>
      </c>
      <c r="B754" s="108"/>
      <c r="C754" s="2"/>
      <c r="D754" s="2"/>
      <c r="E754" s="119"/>
      <c r="F754" s="100"/>
      <c r="G754" s="100"/>
      <c r="H754" s="2"/>
    </row>
    <row r="755" spans="1:8" x14ac:dyDescent="0.2">
      <c r="A755">
        <v>523</v>
      </c>
      <c r="B755" s="108"/>
      <c r="C755" s="2"/>
      <c r="D755" s="2"/>
      <c r="E755" s="119"/>
      <c r="F755" s="100"/>
      <c r="G755" s="100"/>
      <c r="H755" s="2"/>
    </row>
    <row r="756" spans="1:8" x14ac:dyDescent="0.2">
      <c r="A756">
        <v>1325</v>
      </c>
      <c r="B756" s="108"/>
      <c r="C756" s="2"/>
      <c r="D756" s="2"/>
      <c r="E756" s="119"/>
      <c r="F756" s="100"/>
      <c r="G756" s="100"/>
      <c r="H756" s="2"/>
    </row>
    <row r="757" spans="1:8" x14ac:dyDescent="0.2">
      <c r="A757">
        <v>1576</v>
      </c>
      <c r="B757" s="108"/>
      <c r="C757" s="2"/>
      <c r="D757" s="2"/>
      <c r="E757" s="119"/>
      <c r="F757" s="100"/>
      <c r="G757" s="2"/>
      <c r="H757" s="2"/>
    </row>
    <row r="758" spans="1:8" x14ac:dyDescent="0.2">
      <c r="A758">
        <v>927</v>
      </c>
      <c r="B758" s="108"/>
      <c r="C758" s="2"/>
      <c r="D758" s="2"/>
      <c r="E758" s="119"/>
      <c r="F758" s="100"/>
      <c r="G758" s="2"/>
      <c r="H758" s="2"/>
    </row>
    <row r="759" spans="1:8" x14ac:dyDescent="0.2">
      <c r="A759">
        <v>433</v>
      </c>
      <c r="B759" s="108"/>
      <c r="C759" s="2"/>
      <c r="D759" s="2"/>
      <c r="E759" s="119"/>
      <c r="F759" s="100"/>
      <c r="G759" s="2"/>
      <c r="H759" s="2"/>
    </row>
    <row r="760" spans="1:8" x14ac:dyDescent="0.2">
      <c r="A760">
        <v>1791</v>
      </c>
      <c r="B760" s="108"/>
      <c r="C760" s="2"/>
      <c r="D760" s="2"/>
      <c r="E760" s="119"/>
      <c r="F760" s="100"/>
      <c r="G760" s="2"/>
      <c r="H760" s="2"/>
    </row>
    <row r="761" spans="1:8" x14ac:dyDescent="0.2">
      <c r="A761">
        <v>1732</v>
      </c>
      <c r="B761" s="108"/>
      <c r="C761" s="2"/>
      <c r="D761" s="2"/>
      <c r="E761" s="119"/>
      <c r="F761" s="100"/>
      <c r="G761" s="2"/>
      <c r="H761" s="2"/>
    </row>
    <row r="762" spans="1:8" x14ac:dyDescent="0.2">
      <c r="A762">
        <v>1577</v>
      </c>
      <c r="B762" s="108"/>
      <c r="C762" s="2"/>
      <c r="D762" s="2"/>
      <c r="E762" s="119"/>
      <c r="F762" s="100"/>
      <c r="G762" s="2"/>
      <c r="H762" s="2"/>
    </row>
    <row r="763" spans="1:8" x14ac:dyDescent="0.2">
      <c r="A763">
        <v>1654</v>
      </c>
      <c r="B763" s="108"/>
      <c r="C763" s="2"/>
      <c r="D763" s="2"/>
      <c r="E763" s="119"/>
      <c r="F763" s="100"/>
      <c r="G763" s="2"/>
      <c r="H763" s="2"/>
    </row>
    <row r="764" spans="1:8" x14ac:dyDescent="0.2">
      <c r="A764">
        <v>524</v>
      </c>
      <c r="B764" s="108"/>
      <c r="C764" s="2"/>
      <c r="D764" s="2"/>
      <c r="E764" s="119"/>
      <c r="F764" s="100"/>
      <c r="G764" s="100"/>
      <c r="H764" s="2"/>
    </row>
    <row r="765" spans="1:8" x14ac:dyDescent="0.2">
      <c r="A765">
        <v>443</v>
      </c>
      <c r="B765" s="108"/>
      <c r="C765" s="2"/>
      <c r="D765" s="2"/>
      <c r="E765" s="119"/>
      <c r="F765" s="100"/>
      <c r="G765" s="100"/>
      <c r="H765" s="180"/>
    </row>
    <row r="766" spans="1:8" x14ac:dyDescent="0.2">
      <c r="A766">
        <v>1879</v>
      </c>
      <c r="B766" s="108"/>
      <c r="C766" s="2"/>
      <c r="D766" s="2"/>
      <c r="E766" s="119"/>
      <c r="F766" s="100"/>
      <c r="G766" s="100"/>
      <c r="H766" s="180"/>
    </row>
    <row r="767" spans="1:8" x14ac:dyDescent="0.2">
      <c r="A767">
        <v>1169</v>
      </c>
      <c r="B767" s="108"/>
      <c r="C767" s="2"/>
      <c r="D767" s="2"/>
      <c r="E767" s="119"/>
      <c r="F767" s="100"/>
      <c r="G767" s="100"/>
      <c r="H767" s="180"/>
    </row>
    <row r="768" spans="1:8" x14ac:dyDescent="0.2">
      <c r="A768">
        <v>1999</v>
      </c>
      <c r="B768" s="108"/>
      <c r="C768" s="2"/>
      <c r="D768" s="2"/>
      <c r="E768" s="119"/>
      <c r="F768" s="100"/>
      <c r="G768" s="2"/>
      <c r="H768" s="2"/>
    </row>
    <row r="769" spans="1:8" x14ac:dyDescent="0.2">
      <c r="A769">
        <v>1257</v>
      </c>
      <c r="B769" s="108"/>
      <c r="C769" s="2"/>
      <c r="D769" s="2"/>
      <c r="E769" s="119"/>
      <c r="F769" s="100"/>
      <c r="G769" s="2"/>
      <c r="H769" s="2"/>
    </row>
    <row r="770" spans="1:8" x14ac:dyDescent="0.2">
      <c r="A770">
        <v>1578</v>
      </c>
      <c r="B770" s="108"/>
      <c r="C770" s="2"/>
      <c r="D770" s="2"/>
      <c r="E770" s="119"/>
      <c r="F770" s="100"/>
      <c r="G770" s="2"/>
      <c r="H770" s="2"/>
    </row>
    <row r="771" spans="1:8" x14ac:dyDescent="0.2">
      <c r="A771">
        <v>1326</v>
      </c>
      <c r="B771" s="108"/>
      <c r="C771" s="2"/>
      <c r="D771" s="2"/>
      <c r="E771" s="119"/>
      <c r="F771" s="100"/>
      <c r="G771" s="100"/>
      <c r="H771" s="180"/>
    </row>
    <row r="772" spans="1:8" x14ac:dyDescent="0.2">
      <c r="A772">
        <v>682</v>
      </c>
      <c r="B772" s="108"/>
      <c r="C772" s="2"/>
      <c r="D772" s="2"/>
      <c r="E772" s="119"/>
      <c r="F772" s="100"/>
      <c r="G772" s="100"/>
      <c r="H772" s="2"/>
    </row>
    <row r="773" spans="1:8" x14ac:dyDescent="0.2">
      <c r="A773">
        <v>1886</v>
      </c>
      <c r="B773" s="108"/>
      <c r="C773" s="2"/>
      <c r="D773" s="2"/>
      <c r="E773" s="119"/>
      <c r="F773" s="100"/>
      <c r="G773" s="100"/>
      <c r="H773" s="180"/>
    </row>
    <row r="774" spans="1:8" x14ac:dyDescent="0.2">
      <c r="A774">
        <v>764</v>
      </c>
      <c r="B774" s="108"/>
      <c r="C774" s="2"/>
      <c r="D774" s="2"/>
      <c r="E774" s="119"/>
      <c r="F774" s="100"/>
      <c r="G774" s="2"/>
      <c r="H774" s="2"/>
    </row>
    <row r="775" spans="1:8" x14ac:dyDescent="0.2">
      <c r="A775">
        <v>1327</v>
      </c>
      <c r="B775" s="108"/>
      <c r="C775" s="2"/>
      <c r="D775" s="2"/>
      <c r="E775" s="119"/>
      <c r="F775" s="100"/>
      <c r="G775" s="100"/>
      <c r="H775" s="180"/>
    </row>
    <row r="776" spans="1:8" x14ac:dyDescent="0.2">
      <c r="A776">
        <v>1014</v>
      </c>
      <c r="B776" s="108"/>
      <c r="C776" s="2"/>
      <c r="D776" s="2"/>
      <c r="E776" s="119"/>
      <c r="F776" s="100"/>
      <c r="G776" s="100"/>
      <c r="H776" s="180"/>
    </row>
    <row r="777" spans="1:8" x14ac:dyDescent="0.2">
      <c r="A777">
        <v>486</v>
      </c>
      <c r="B777" s="108"/>
      <c r="C777" s="2"/>
      <c r="D777" s="2"/>
      <c r="E777" s="119"/>
      <c r="F777" s="100"/>
      <c r="G777" s="100"/>
      <c r="H777" s="180"/>
    </row>
    <row r="778" spans="1:8" x14ac:dyDescent="0.2">
      <c r="A778">
        <v>1918</v>
      </c>
      <c r="B778" s="108"/>
      <c r="C778" s="2"/>
      <c r="D778" s="2"/>
      <c r="E778" s="119"/>
      <c r="F778" s="100"/>
      <c r="G778" s="100"/>
      <c r="H778" s="180"/>
    </row>
    <row r="779" spans="1:8" x14ac:dyDescent="0.2">
      <c r="A779">
        <v>2000</v>
      </c>
      <c r="B779" s="108"/>
      <c r="C779" s="2"/>
      <c r="D779" s="2"/>
      <c r="E779" s="119"/>
      <c r="F779" s="100"/>
      <c r="G779" s="2"/>
      <c r="H779" s="2"/>
    </row>
    <row r="780" spans="1:8" x14ac:dyDescent="0.2">
      <c r="A780">
        <v>466</v>
      </c>
      <c r="B780" s="108"/>
      <c r="C780" s="2"/>
      <c r="D780" s="2"/>
      <c r="E780" s="119"/>
      <c r="F780" s="100"/>
      <c r="G780" s="2"/>
      <c r="H780" s="2"/>
    </row>
    <row r="781" spans="1:8" x14ac:dyDescent="0.2">
      <c r="A781">
        <v>811</v>
      </c>
      <c r="B781" s="108"/>
      <c r="C781" s="2"/>
      <c r="D781" s="2"/>
      <c r="E781" s="119"/>
      <c r="F781" s="100"/>
      <c r="G781" s="2"/>
      <c r="H781" s="2"/>
    </row>
    <row r="782" spans="1:8" x14ac:dyDescent="0.2">
      <c r="A782">
        <v>812</v>
      </c>
      <c r="B782" s="108"/>
      <c r="C782" s="2"/>
      <c r="D782" s="2"/>
      <c r="E782" s="119"/>
      <c r="F782" s="100"/>
      <c r="G782" s="2"/>
      <c r="H782" s="2"/>
    </row>
    <row r="783" spans="1:8" x14ac:dyDescent="0.2">
      <c r="A783">
        <v>1579</v>
      </c>
      <c r="B783" s="108"/>
      <c r="C783" s="2"/>
      <c r="D783" s="2"/>
      <c r="E783" s="119"/>
      <c r="F783" s="100"/>
      <c r="G783" s="2"/>
      <c r="H783" s="2"/>
    </row>
    <row r="784" spans="1:8" x14ac:dyDescent="0.2">
      <c r="A784">
        <v>1667</v>
      </c>
      <c r="B784" s="108"/>
      <c r="C784" s="2"/>
      <c r="D784" s="2"/>
      <c r="E784" s="119"/>
      <c r="F784" s="100"/>
      <c r="G784" s="2"/>
      <c r="H784" s="2"/>
    </row>
    <row r="785" spans="1:8" x14ac:dyDescent="0.2">
      <c r="A785">
        <v>1328</v>
      </c>
      <c r="B785" s="108"/>
      <c r="C785" s="2"/>
      <c r="D785" s="2"/>
      <c r="E785" s="119"/>
      <c r="F785" s="100"/>
      <c r="G785" s="100"/>
      <c r="H785" s="180"/>
    </row>
    <row r="786" spans="1:8" x14ac:dyDescent="0.2">
      <c r="A786">
        <v>1170</v>
      </c>
      <c r="B786" s="108"/>
      <c r="C786" s="2"/>
      <c r="D786" s="2"/>
      <c r="E786" s="119"/>
      <c r="F786" s="100"/>
      <c r="G786" s="100"/>
      <c r="H786" s="180"/>
    </row>
    <row r="787" spans="1:8" x14ac:dyDescent="0.2">
      <c r="A787">
        <v>1171</v>
      </c>
      <c r="B787" s="108"/>
      <c r="C787" s="2"/>
      <c r="D787" s="2"/>
      <c r="E787" s="119"/>
      <c r="F787" s="100"/>
      <c r="G787" s="100"/>
      <c r="H787" s="180"/>
    </row>
    <row r="788" spans="1:8" x14ac:dyDescent="0.2">
      <c r="A788">
        <v>1172</v>
      </c>
      <c r="B788" s="108"/>
      <c r="C788" s="2"/>
      <c r="D788" s="2"/>
      <c r="E788" s="119"/>
      <c r="F788" s="100"/>
      <c r="G788" s="100"/>
      <c r="H788" s="180"/>
    </row>
    <row r="789" spans="1:8" x14ac:dyDescent="0.2">
      <c r="A789">
        <v>1173</v>
      </c>
      <c r="B789" s="108"/>
      <c r="C789" s="2"/>
      <c r="D789" s="2"/>
      <c r="E789" s="119"/>
      <c r="F789" s="100"/>
      <c r="G789" s="100"/>
      <c r="H789" s="180"/>
    </row>
    <row r="790" spans="1:8" x14ac:dyDescent="0.2">
      <c r="A790">
        <v>431</v>
      </c>
      <c r="B790" s="108"/>
      <c r="C790" s="2"/>
      <c r="D790" s="2"/>
      <c r="E790" s="119"/>
      <c r="F790" s="100"/>
      <c r="G790" s="100"/>
      <c r="H790" s="180"/>
    </row>
    <row r="791" spans="1:8" x14ac:dyDescent="0.2">
      <c r="A791">
        <v>976</v>
      </c>
      <c r="B791" s="108"/>
      <c r="C791" s="2"/>
      <c r="D791" s="2"/>
      <c r="E791" s="119"/>
      <c r="F791" s="100"/>
      <c r="G791" s="2"/>
      <c r="H791" s="2"/>
    </row>
    <row r="792" spans="1:8" x14ac:dyDescent="0.2">
      <c r="A792">
        <v>880</v>
      </c>
      <c r="B792" s="108"/>
      <c r="C792" s="2"/>
      <c r="D792" s="2"/>
      <c r="E792" s="119"/>
      <c r="F792" s="100"/>
      <c r="G792" s="2"/>
      <c r="H792" s="2"/>
    </row>
    <row r="793" spans="1:8" x14ac:dyDescent="0.2">
      <c r="A793">
        <v>855</v>
      </c>
      <c r="B793" s="108"/>
      <c r="C793" s="2"/>
      <c r="D793" s="2"/>
      <c r="E793" s="119"/>
      <c r="F793" s="100"/>
      <c r="G793" s="2"/>
      <c r="H793" s="2"/>
    </row>
    <row r="794" spans="1:8" x14ac:dyDescent="0.2">
      <c r="A794">
        <v>904</v>
      </c>
      <c r="B794" s="108"/>
      <c r="C794" s="2"/>
      <c r="D794" s="2"/>
      <c r="E794" s="119"/>
      <c r="F794" s="100"/>
      <c r="G794" s="2"/>
      <c r="H794" s="2"/>
    </row>
    <row r="795" spans="1:8" x14ac:dyDescent="0.2">
      <c r="A795">
        <v>905</v>
      </c>
      <c r="B795" s="108"/>
      <c r="C795" s="2"/>
      <c r="D795" s="2"/>
      <c r="E795" s="119"/>
      <c r="F795" s="100"/>
      <c r="G795" s="2"/>
      <c r="H795" s="2"/>
    </row>
    <row r="796" spans="1:8" x14ac:dyDescent="0.2">
      <c r="A796">
        <v>906</v>
      </c>
      <c r="B796" s="108"/>
      <c r="C796" s="2"/>
      <c r="D796" s="2"/>
      <c r="E796" s="119"/>
      <c r="F796" s="100"/>
      <c r="G796" s="2"/>
      <c r="H796" s="2"/>
    </row>
    <row r="797" spans="1:8" x14ac:dyDescent="0.2">
      <c r="A797">
        <v>1580</v>
      </c>
      <c r="B797" s="108"/>
      <c r="C797" s="2"/>
      <c r="D797" s="2"/>
      <c r="E797" s="119"/>
      <c r="F797" s="100"/>
      <c r="G797" s="2"/>
      <c r="H797" s="2"/>
    </row>
    <row r="798" spans="1:8" x14ac:dyDescent="0.2">
      <c r="A798">
        <v>454</v>
      </c>
      <c r="B798" s="108"/>
      <c r="C798" s="2"/>
      <c r="D798" s="2"/>
      <c r="E798" s="119"/>
      <c r="F798" s="100"/>
      <c r="G798" s="2"/>
      <c r="H798" s="2"/>
    </row>
    <row r="799" spans="1:8" x14ac:dyDescent="0.2">
      <c r="A799">
        <v>1329</v>
      </c>
      <c r="B799" s="108"/>
      <c r="C799" s="2"/>
      <c r="D799" s="2"/>
      <c r="E799" s="119"/>
      <c r="F799" s="100"/>
      <c r="G799" s="100"/>
      <c r="H799" s="180"/>
    </row>
    <row r="800" spans="1:8" x14ac:dyDescent="0.2">
      <c r="A800">
        <v>1330</v>
      </c>
      <c r="B800" s="108"/>
      <c r="C800" s="2"/>
      <c r="D800" s="2"/>
      <c r="E800" s="119"/>
      <c r="F800" s="100"/>
      <c r="G800" s="100"/>
      <c r="H800" s="180"/>
    </row>
    <row r="801" spans="1:8" x14ac:dyDescent="0.2">
      <c r="A801">
        <v>1069</v>
      </c>
      <c r="B801" s="108"/>
      <c r="C801" s="2"/>
      <c r="D801" s="2"/>
      <c r="E801" s="119"/>
      <c r="F801" s="100"/>
      <c r="G801" s="100"/>
      <c r="H801" s="180"/>
    </row>
    <row r="802" spans="1:8" x14ac:dyDescent="0.2">
      <c r="A802">
        <v>1932</v>
      </c>
      <c r="B802" s="108"/>
      <c r="C802" s="2"/>
      <c r="D802" s="2"/>
      <c r="E802" s="119"/>
      <c r="F802" s="100"/>
      <c r="G802" s="100"/>
      <c r="H802" s="180"/>
    </row>
    <row r="803" spans="1:8" x14ac:dyDescent="0.2">
      <c r="A803">
        <v>2001</v>
      </c>
      <c r="B803" s="108"/>
      <c r="C803" s="2"/>
      <c r="D803" s="2"/>
      <c r="E803" s="119"/>
      <c r="F803" s="100"/>
      <c r="G803" s="2"/>
      <c r="H803" s="2"/>
    </row>
    <row r="804" spans="1:8" x14ac:dyDescent="0.2">
      <c r="A804">
        <v>1243</v>
      </c>
      <c r="B804" s="108"/>
      <c r="C804" s="2"/>
      <c r="D804" s="2"/>
      <c r="E804" s="119"/>
      <c r="F804" s="100"/>
      <c r="G804" s="2"/>
      <c r="H804" s="2"/>
    </row>
    <row r="805" spans="1:8" x14ac:dyDescent="0.2">
      <c r="A805">
        <v>525</v>
      </c>
      <c r="B805" s="108"/>
      <c r="C805" s="2"/>
      <c r="D805" s="2"/>
      <c r="E805" s="119"/>
      <c r="F805" s="100"/>
      <c r="G805" s="100"/>
      <c r="H805" s="2"/>
    </row>
    <row r="806" spans="1:8" x14ac:dyDescent="0.2">
      <c r="A806">
        <v>527</v>
      </c>
      <c r="B806" s="108"/>
      <c r="C806" s="2"/>
      <c r="D806" s="2"/>
      <c r="E806" s="119"/>
      <c r="F806" s="100"/>
      <c r="G806" s="100"/>
      <c r="H806" s="2"/>
    </row>
    <row r="807" spans="1:8" x14ac:dyDescent="0.2">
      <c r="A807">
        <v>1880</v>
      </c>
      <c r="B807" s="108"/>
      <c r="C807" s="2"/>
      <c r="D807" s="2"/>
      <c r="E807" s="119"/>
      <c r="F807" s="100"/>
      <c r="G807" s="100"/>
      <c r="H807" s="180"/>
    </row>
    <row r="808" spans="1:8" x14ac:dyDescent="0.2">
      <c r="A808">
        <v>1089</v>
      </c>
      <c r="B808" s="108"/>
      <c r="C808" s="2"/>
      <c r="D808" s="2"/>
      <c r="E808" s="119"/>
      <c r="F808" s="100"/>
      <c r="G808" s="100"/>
      <c r="H808" s="180"/>
    </row>
    <row r="809" spans="1:8" x14ac:dyDescent="0.2">
      <c r="A809">
        <v>1513</v>
      </c>
      <c r="B809" s="108"/>
      <c r="C809" s="2"/>
      <c r="D809" s="2"/>
      <c r="E809" s="119"/>
      <c r="F809" s="100"/>
      <c r="G809" s="2"/>
      <c r="H809" s="2"/>
    </row>
    <row r="810" spans="1:8" x14ac:dyDescent="0.2">
      <c r="A810">
        <v>1792</v>
      </c>
      <c r="B810" s="108"/>
      <c r="C810" s="2"/>
      <c r="D810" s="2"/>
      <c r="E810" s="119"/>
      <c r="F810" s="100"/>
      <c r="G810" s="2"/>
      <c r="H810" s="2"/>
    </row>
    <row r="811" spans="1:8" x14ac:dyDescent="0.2">
      <c r="A811">
        <v>1258</v>
      </c>
      <c r="B811" s="108"/>
      <c r="C811" s="2"/>
      <c r="D811" s="2"/>
      <c r="E811" s="119"/>
      <c r="F811" s="100"/>
      <c r="G811" s="2"/>
      <c r="H811" s="2"/>
    </row>
    <row r="812" spans="1:8" x14ac:dyDescent="0.2">
      <c r="A812">
        <v>1581</v>
      </c>
      <c r="B812" s="108"/>
      <c r="C812" s="2"/>
      <c r="D812" s="2"/>
      <c r="E812" s="119"/>
      <c r="F812" s="100"/>
      <c r="G812" s="2"/>
      <c r="H812" s="2"/>
    </row>
    <row r="813" spans="1:8" x14ac:dyDescent="0.2">
      <c r="A813">
        <v>2002</v>
      </c>
      <c r="B813" s="108"/>
      <c r="C813" s="2"/>
      <c r="D813" s="2"/>
      <c r="E813" s="119"/>
      <c r="F813" s="100"/>
      <c r="G813" s="2"/>
      <c r="H813" s="2"/>
    </row>
    <row r="814" spans="1:8" x14ac:dyDescent="0.2">
      <c r="A814">
        <v>2003</v>
      </c>
      <c r="B814" s="108"/>
      <c r="C814" s="2"/>
      <c r="D814" s="2"/>
      <c r="E814" s="119"/>
      <c r="F814" s="100"/>
      <c r="G814" s="2"/>
      <c r="H814" s="2"/>
    </row>
    <row r="815" spans="1:8" x14ac:dyDescent="0.2">
      <c r="A815">
        <v>1655</v>
      </c>
      <c r="B815" s="108"/>
      <c r="C815" s="2"/>
      <c r="D815" s="2"/>
      <c r="E815" s="119"/>
      <c r="F815" s="100"/>
      <c r="G815" s="2"/>
      <c r="H815" s="2"/>
    </row>
    <row r="816" spans="1:8" x14ac:dyDescent="0.2">
      <c r="A816">
        <v>450</v>
      </c>
      <c r="B816" s="108"/>
      <c r="C816" s="2"/>
      <c r="D816" s="2"/>
      <c r="E816" s="119"/>
      <c r="F816" s="100"/>
      <c r="G816" s="100"/>
      <c r="H816" s="180"/>
    </row>
    <row r="817" spans="1:8" x14ac:dyDescent="0.2">
      <c r="A817">
        <v>1331</v>
      </c>
      <c r="B817" s="108"/>
      <c r="C817" s="2"/>
      <c r="D817" s="2"/>
      <c r="E817" s="119"/>
      <c r="F817" s="100"/>
      <c r="G817" s="100"/>
      <c r="H817" s="180"/>
    </row>
    <row r="818" spans="1:8" x14ac:dyDescent="0.2">
      <c r="A818">
        <v>528</v>
      </c>
      <c r="B818" s="108"/>
      <c r="C818" s="2"/>
      <c r="D818" s="2"/>
      <c r="E818" s="119"/>
      <c r="F818" s="100"/>
      <c r="G818" s="100"/>
      <c r="H818" s="2"/>
    </row>
    <row r="819" spans="1:8" x14ac:dyDescent="0.2">
      <c r="A819">
        <v>529</v>
      </c>
      <c r="B819" s="108"/>
      <c r="C819" s="2"/>
      <c r="D819" s="2"/>
      <c r="E819" s="119"/>
      <c r="F819" s="100"/>
      <c r="G819" s="100"/>
      <c r="H819" s="2"/>
    </row>
    <row r="820" spans="1:8" x14ac:dyDescent="0.2">
      <c r="A820">
        <v>1174</v>
      </c>
      <c r="B820" s="108"/>
      <c r="C820" s="2"/>
      <c r="D820" s="2"/>
      <c r="E820" s="119"/>
      <c r="F820" s="100"/>
      <c r="G820" s="100"/>
      <c r="H820" s="180"/>
    </row>
    <row r="821" spans="1:8" x14ac:dyDescent="0.2">
      <c r="A821">
        <v>928</v>
      </c>
      <c r="B821" s="108"/>
      <c r="C821" s="2"/>
      <c r="D821" s="2"/>
      <c r="E821" s="119"/>
      <c r="F821" s="100"/>
      <c r="G821" s="2"/>
      <c r="H821" s="2"/>
    </row>
    <row r="822" spans="1:8" x14ac:dyDescent="0.2">
      <c r="A822">
        <v>1514</v>
      </c>
      <c r="B822" s="108"/>
      <c r="C822" s="2"/>
      <c r="D822" s="2"/>
      <c r="E822" s="119"/>
      <c r="F822" s="100"/>
      <c r="G822" s="2"/>
      <c r="H822" s="2"/>
    </row>
    <row r="823" spans="1:8" x14ac:dyDescent="0.2">
      <c r="A823">
        <v>1793</v>
      </c>
      <c r="B823" s="108"/>
      <c r="C823" s="2"/>
      <c r="D823" s="2"/>
      <c r="E823" s="119"/>
      <c r="F823" s="100"/>
      <c r="G823" s="2"/>
      <c r="H823" s="2"/>
    </row>
    <row r="824" spans="1:8" x14ac:dyDescent="0.2">
      <c r="A824">
        <v>858</v>
      </c>
      <c r="B824" s="108"/>
      <c r="C824" s="2"/>
      <c r="D824" s="2"/>
      <c r="E824" s="119"/>
      <c r="F824" s="100"/>
      <c r="G824" s="2"/>
      <c r="H824" s="2"/>
    </row>
    <row r="825" spans="1:8" x14ac:dyDescent="0.2">
      <c r="A825">
        <v>1515</v>
      </c>
      <c r="B825" s="108"/>
      <c r="C825" s="2"/>
      <c r="D825" s="2"/>
      <c r="E825" s="119"/>
      <c r="F825" s="100"/>
      <c r="G825" s="2"/>
      <c r="H825" s="2"/>
    </row>
    <row r="826" spans="1:8" x14ac:dyDescent="0.2">
      <c r="A826">
        <v>1656</v>
      </c>
      <c r="B826" s="108"/>
      <c r="C826" s="2"/>
      <c r="D826" s="2"/>
      <c r="E826" s="119"/>
      <c r="F826" s="100"/>
      <c r="G826" s="2"/>
      <c r="H826" s="2"/>
    </row>
    <row r="827" spans="1:8" x14ac:dyDescent="0.2">
      <c r="A827">
        <v>1332</v>
      </c>
      <c r="B827" s="108"/>
      <c r="C827" s="2"/>
      <c r="D827" s="2"/>
      <c r="E827" s="119"/>
      <c r="F827" s="100"/>
      <c r="G827" s="100"/>
      <c r="H827" s="180"/>
    </row>
    <row r="828" spans="1:8" x14ac:dyDescent="0.2">
      <c r="A828">
        <v>1333</v>
      </c>
      <c r="B828" s="108"/>
      <c r="C828" s="2"/>
      <c r="D828" s="2"/>
      <c r="E828" s="119"/>
      <c r="F828" s="100"/>
      <c r="G828" s="100"/>
      <c r="H828" s="2"/>
    </row>
    <row r="829" spans="1:8" x14ac:dyDescent="0.2">
      <c r="A829">
        <v>530</v>
      </c>
      <c r="B829" s="108"/>
      <c r="C829" s="2"/>
      <c r="D829" s="2"/>
      <c r="E829" s="119"/>
      <c r="F829" s="100"/>
      <c r="G829" s="100"/>
      <c r="H829" s="2"/>
    </row>
    <row r="830" spans="1:8" x14ac:dyDescent="0.2">
      <c r="A830">
        <v>1032</v>
      </c>
      <c r="B830" s="108"/>
      <c r="C830" s="2"/>
      <c r="D830" s="2"/>
      <c r="E830" s="119"/>
      <c r="F830" s="100"/>
      <c r="G830" s="100"/>
      <c r="H830" s="180"/>
    </row>
    <row r="831" spans="1:8" x14ac:dyDescent="0.2">
      <c r="A831">
        <v>1907</v>
      </c>
      <c r="B831" s="108"/>
      <c r="C831" s="2"/>
      <c r="D831" s="2"/>
      <c r="E831" s="119"/>
      <c r="F831" s="100"/>
      <c r="G831" s="100"/>
      <c r="H831" s="180"/>
    </row>
    <row r="832" spans="1:8" x14ac:dyDescent="0.2">
      <c r="A832">
        <v>1794</v>
      </c>
      <c r="B832" s="108"/>
      <c r="C832" s="2"/>
      <c r="D832" s="2"/>
      <c r="E832" s="119"/>
      <c r="F832" s="100"/>
      <c r="G832" s="2"/>
      <c r="H832" s="2"/>
    </row>
    <row r="833" spans="1:8" x14ac:dyDescent="0.2">
      <c r="A833">
        <v>729</v>
      </c>
      <c r="B833" s="108"/>
      <c r="C833" s="2"/>
      <c r="D833" s="2"/>
      <c r="E833" s="119"/>
      <c r="F833" s="100"/>
      <c r="G833" s="2"/>
      <c r="H833" s="2"/>
    </row>
    <row r="834" spans="1:8" x14ac:dyDescent="0.2">
      <c r="A834">
        <v>531</v>
      </c>
      <c r="B834" s="108"/>
      <c r="C834" s="2"/>
      <c r="D834" s="2"/>
      <c r="E834" s="119"/>
      <c r="F834" s="100"/>
      <c r="G834" s="100"/>
      <c r="H834" s="2"/>
    </row>
    <row r="835" spans="1:8" x14ac:dyDescent="0.2">
      <c r="A835">
        <v>532</v>
      </c>
      <c r="B835" s="108"/>
      <c r="C835" s="2"/>
      <c r="D835" s="2"/>
      <c r="E835" s="119"/>
      <c r="F835" s="100"/>
      <c r="G835" s="100"/>
      <c r="H835" s="2"/>
    </row>
    <row r="836" spans="1:8" x14ac:dyDescent="0.2">
      <c r="A836">
        <v>1850</v>
      </c>
      <c r="B836" s="108"/>
      <c r="C836" s="2"/>
      <c r="D836" s="2"/>
      <c r="E836" s="119"/>
      <c r="F836" s="100"/>
      <c r="G836" s="2"/>
      <c r="H836" s="2"/>
    </row>
    <row r="837" spans="1:8" x14ac:dyDescent="0.2">
      <c r="A837">
        <v>870</v>
      </c>
      <c r="B837" s="108"/>
      <c r="C837" s="2"/>
      <c r="D837" s="2"/>
      <c r="E837" s="119"/>
      <c r="F837" s="100"/>
      <c r="G837" s="2"/>
      <c r="H837" s="2"/>
    </row>
    <row r="838" spans="1:8" x14ac:dyDescent="0.2">
      <c r="A838">
        <v>1851</v>
      </c>
      <c r="B838" s="108"/>
      <c r="C838" s="2"/>
      <c r="D838" s="2"/>
      <c r="E838" s="119"/>
      <c r="F838" s="100"/>
      <c r="G838" s="2"/>
      <c r="H838" s="2"/>
    </row>
    <row r="839" spans="1:8" x14ac:dyDescent="0.2">
      <c r="A839">
        <v>533</v>
      </c>
      <c r="B839" s="108"/>
      <c r="C839" s="2"/>
      <c r="D839" s="2"/>
      <c r="E839" s="119"/>
      <c r="F839" s="100"/>
      <c r="G839" s="100"/>
      <c r="H839" s="2"/>
    </row>
    <row r="840" spans="1:8" x14ac:dyDescent="0.2">
      <c r="A840">
        <v>1334</v>
      </c>
      <c r="B840" s="108"/>
      <c r="C840" s="2"/>
      <c r="D840" s="2"/>
      <c r="E840" s="119"/>
      <c r="F840" s="100"/>
      <c r="G840" s="100"/>
      <c r="H840" s="180"/>
    </row>
    <row r="841" spans="1:8" x14ac:dyDescent="0.2">
      <c r="A841">
        <v>1055</v>
      </c>
      <c r="B841" s="108"/>
      <c r="C841" s="2"/>
      <c r="D841" s="2"/>
      <c r="E841" s="119"/>
      <c r="F841" s="100"/>
      <c r="G841" s="100"/>
      <c r="H841" s="180"/>
    </row>
    <row r="842" spans="1:8" x14ac:dyDescent="0.2">
      <c r="A842">
        <v>1056</v>
      </c>
      <c r="B842" s="108"/>
      <c r="C842" s="2"/>
      <c r="D842" s="2"/>
      <c r="E842" s="119"/>
      <c r="F842" s="100"/>
      <c r="G842" s="100"/>
      <c r="H842" s="180"/>
    </row>
    <row r="843" spans="1:8" x14ac:dyDescent="0.2">
      <c r="A843">
        <v>1090</v>
      </c>
      <c r="B843" s="108"/>
      <c r="C843" s="2"/>
      <c r="D843" s="2"/>
      <c r="E843" s="119"/>
      <c r="F843" s="100"/>
      <c r="G843" s="100"/>
      <c r="H843" s="180"/>
    </row>
    <row r="844" spans="1:8" x14ac:dyDescent="0.2">
      <c r="A844">
        <v>2004</v>
      </c>
      <c r="B844" s="108"/>
      <c r="C844" s="2"/>
      <c r="D844" s="2"/>
      <c r="E844" s="119"/>
      <c r="F844" s="100"/>
      <c r="G844" s="2"/>
      <c r="H844" s="2"/>
    </row>
    <row r="845" spans="1:8" x14ac:dyDescent="0.2">
      <c r="A845">
        <v>1795</v>
      </c>
      <c r="B845" s="108"/>
      <c r="C845" s="2"/>
      <c r="D845" s="2"/>
      <c r="E845" s="119"/>
      <c r="F845" s="100"/>
      <c r="G845" s="2"/>
      <c r="H845" s="2"/>
    </row>
    <row r="846" spans="1:8" x14ac:dyDescent="0.2">
      <c r="A846">
        <v>1673</v>
      </c>
      <c r="B846" s="108"/>
      <c r="C846" s="2"/>
      <c r="D846" s="2"/>
      <c r="E846" s="119"/>
      <c r="F846" s="100"/>
      <c r="G846" s="2"/>
      <c r="H846" s="2"/>
    </row>
    <row r="847" spans="1:8" x14ac:dyDescent="0.2">
      <c r="A847">
        <v>1684</v>
      </c>
      <c r="B847" s="108"/>
      <c r="C847" s="2"/>
      <c r="D847" s="2"/>
      <c r="E847" s="119"/>
      <c r="F847" s="100"/>
      <c r="G847" s="2"/>
      <c r="H847" s="2"/>
    </row>
    <row r="848" spans="1:8" x14ac:dyDescent="0.2">
      <c r="A848">
        <v>534</v>
      </c>
      <c r="B848" s="108"/>
      <c r="C848" s="2"/>
      <c r="D848" s="2"/>
      <c r="E848" s="119"/>
      <c r="F848" s="100"/>
      <c r="G848" s="100"/>
      <c r="H848" s="2"/>
    </row>
    <row r="849" spans="1:8" x14ac:dyDescent="0.2">
      <c r="A849">
        <v>1335</v>
      </c>
      <c r="B849" s="108"/>
      <c r="C849" s="2"/>
      <c r="D849" s="2"/>
      <c r="E849" s="119"/>
      <c r="F849" s="100"/>
      <c r="G849" s="100"/>
      <c r="H849" s="180"/>
    </row>
    <row r="850" spans="1:8" x14ac:dyDescent="0.2">
      <c r="A850">
        <v>1336</v>
      </c>
      <c r="B850" s="108"/>
      <c r="C850" s="2"/>
      <c r="D850" s="2"/>
      <c r="E850" s="119"/>
      <c r="F850" s="100"/>
      <c r="G850" s="100"/>
      <c r="H850" s="2"/>
    </row>
    <row r="851" spans="1:8" x14ac:dyDescent="0.2">
      <c r="A851">
        <v>535</v>
      </c>
      <c r="B851" s="108"/>
      <c r="C851" s="2"/>
      <c r="D851" s="2"/>
      <c r="E851" s="119"/>
      <c r="F851" s="100"/>
      <c r="G851" s="100"/>
      <c r="H851" s="2"/>
    </row>
    <row r="852" spans="1:8" x14ac:dyDescent="0.2">
      <c r="A852">
        <v>1175</v>
      </c>
      <c r="B852" s="108"/>
      <c r="C852" s="2"/>
      <c r="D852" s="2"/>
      <c r="E852" s="119"/>
      <c r="F852" s="100"/>
      <c r="G852" s="100"/>
      <c r="H852" s="180"/>
    </row>
    <row r="853" spans="1:8" x14ac:dyDescent="0.2">
      <c r="A853">
        <v>1493</v>
      </c>
      <c r="B853" s="108"/>
      <c r="C853" s="2"/>
      <c r="D853" s="2"/>
      <c r="E853" s="119"/>
      <c r="F853" s="100"/>
      <c r="G853" s="2"/>
      <c r="H853" s="2"/>
    </row>
    <row r="854" spans="1:8" x14ac:dyDescent="0.2">
      <c r="A854">
        <v>536</v>
      </c>
      <c r="B854" s="108"/>
      <c r="C854" s="2"/>
      <c r="D854" s="2"/>
      <c r="E854" s="119"/>
      <c r="F854" s="100"/>
      <c r="G854" s="100"/>
      <c r="H854" s="2"/>
    </row>
    <row r="855" spans="1:8" x14ac:dyDescent="0.2">
      <c r="A855">
        <v>537</v>
      </c>
      <c r="B855" s="108"/>
      <c r="C855" s="2"/>
      <c r="D855" s="2"/>
      <c r="E855" s="119"/>
      <c r="F855" s="100"/>
      <c r="G855" s="100"/>
      <c r="H855" s="2"/>
    </row>
    <row r="856" spans="1:8" x14ac:dyDescent="0.2">
      <c r="A856">
        <v>1582</v>
      </c>
      <c r="B856" s="108"/>
      <c r="C856" s="2"/>
      <c r="D856" s="2"/>
      <c r="E856" s="119"/>
      <c r="F856" s="100"/>
      <c r="G856" s="2"/>
      <c r="H856" s="2"/>
    </row>
    <row r="857" spans="1:8" x14ac:dyDescent="0.2">
      <c r="A857">
        <v>1583</v>
      </c>
      <c r="B857" s="108"/>
      <c r="C857" s="2"/>
      <c r="D857" s="2"/>
      <c r="E857" s="119"/>
      <c r="F857" s="100"/>
      <c r="G857" s="2"/>
      <c r="H857" s="2"/>
    </row>
    <row r="858" spans="1:8" x14ac:dyDescent="0.2">
      <c r="A858">
        <v>1337</v>
      </c>
      <c r="B858" s="108"/>
      <c r="C858" s="2"/>
      <c r="D858" s="2"/>
      <c r="E858" s="119"/>
      <c r="F858" s="100"/>
      <c r="G858" s="100"/>
      <c r="H858" s="180"/>
    </row>
    <row r="859" spans="1:8" x14ac:dyDescent="0.2">
      <c r="A859">
        <v>1954</v>
      </c>
      <c r="B859" s="108"/>
      <c r="C859" s="2"/>
      <c r="D859" s="2"/>
      <c r="E859" s="119"/>
      <c r="F859" s="100"/>
      <c r="G859" s="100"/>
      <c r="H859" s="180"/>
    </row>
    <row r="860" spans="1:8" x14ac:dyDescent="0.2">
      <c r="A860">
        <v>1176</v>
      </c>
      <c r="B860" s="108"/>
      <c r="C860" s="2"/>
      <c r="D860" s="2"/>
      <c r="E860" s="119"/>
      <c r="F860" s="100"/>
      <c r="G860" s="100"/>
      <c r="H860" s="180"/>
    </row>
    <row r="861" spans="1:8" x14ac:dyDescent="0.2">
      <c r="A861">
        <v>461</v>
      </c>
      <c r="B861" s="108"/>
      <c r="C861" s="2"/>
      <c r="D861" s="2"/>
      <c r="E861" s="119"/>
      <c r="F861" s="100"/>
      <c r="G861" s="100"/>
      <c r="H861" s="180"/>
    </row>
    <row r="862" spans="1:8" x14ac:dyDescent="0.2">
      <c r="A862">
        <v>1177</v>
      </c>
      <c r="B862" s="108"/>
      <c r="C862" s="2"/>
      <c r="D862" s="2"/>
      <c r="E862" s="119"/>
      <c r="F862" s="100"/>
      <c r="G862" s="100"/>
      <c r="H862" s="180"/>
    </row>
    <row r="863" spans="1:8" x14ac:dyDescent="0.2">
      <c r="A863">
        <v>859</v>
      </c>
      <c r="B863" s="108"/>
      <c r="C863" s="2"/>
      <c r="D863" s="2"/>
      <c r="E863" s="119"/>
      <c r="F863" s="100"/>
      <c r="G863" s="2"/>
      <c r="H863" s="2"/>
    </row>
    <row r="864" spans="1:8" x14ac:dyDescent="0.2">
      <c r="A864">
        <v>777</v>
      </c>
      <c r="B864" s="108"/>
      <c r="C864" s="2"/>
      <c r="D864" s="2"/>
      <c r="E864" s="119"/>
      <c r="F864" s="100"/>
      <c r="G864" s="2"/>
      <c r="H864" s="2"/>
    </row>
    <row r="865" spans="1:8" x14ac:dyDescent="0.2">
      <c r="A865">
        <v>778</v>
      </c>
      <c r="B865" s="108"/>
      <c r="C865" s="2"/>
      <c r="D865" s="2"/>
      <c r="E865" s="119"/>
      <c r="F865" s="100"/>
      <c r="G865" s="2"/>
      <c r="H865" s="2"/>
    </row>
    <row r="866" spans="1:8" x14ac:dyDescent="0.2">
      <c r="A866">
        <v>1221</v>
      </c>
      <c r="B866" s="108"/>
      <c r="C866" s="2"/>
      <c r="D866" s="2"/>
      <c r="E866" s="119"/>
      <c r="F866" s="100"/>
      <c r="G866" s="2"/>
      <c r="H866" s="2"/>
    </row>
    <row r="867" spans="1:8" x14ac:dyDescent="0.2">
      <c r="A867">
        <v>2005</v>
      </c>
      <c r="B867" s="108"/>
      <c r="C867" s="2"/>
      <c r="D867" s="2"/>
      <c r="E867" s="119"/>
      <c r="F867" s="100"/>
      <c r="G867" s="2"/>
      <c r="H867" s="2"/>
    </row>
    <row r="868" spans="1:8" x14ac:dyDescent="0.2">
      <c r="A868">
        <v>2006</v>
      </c>
      <c r="B868" s="108"/>
      <c r="C868" s="2"/>
      <c r="D868" s="2"/>
      <c r="E868" s="119"/>
      <c r="F868" s="100"/>
      <c r="G868" s="2"/>
      <c r="H868" s="2"/>
    </row>
    <row r="869" spans="1:8" x14ac:dyDescent="0.2">
      <c r="A869">
        <v>538</v>
      </c>
      <c r="B869" s="108"/>
      <c r="C869" s="2"/>
      <c r="D869" s="2"/>
      <c r="E869" s="119"/>
      <c r="F869" s="100"/>
      <c r="G869" s="100"/>
      <c r="H869" s="2"/>
    </row>
    <row r="870" spans="1:8" x14ac:dyDescent="0.2">
      <c r="A870">
        <v>1338</v>
      </c>
      <c r="B870" s="108"/>
      <c r="C870" s="2"/>
      <c r="D870" s="2"/>
      <c r="E870" s="119"/>
      <c r="F870" s="100"/>
      <c r="G870" s="100"/>
      <c r="H870" s="180"/>
    </row>
    <row r="871" spans="1:8" x14ac:dyDescent="0.2">
      <c r="A871">
        <v>539</v>
      </c>
      <c r="B871" s="108"/>
      <c r="C871" s="2"/>
      <c r="D871" s="2"/>
      <c r="E871" s="119"/>
      <c r="F871" s="100"/>
      <c r="G871" s="100"/>
      <c r="H871" s="2"/>
    </row>
    <row r="872" spans="1:8" x14ac:dyDescent="0.2">
      <c r="A872">
        <v>540</v>
      </c>
      <c r="B872" s="108"/>
      <c r="C872" s="2"/>
      <c r="D872" s="2"/>
      <c r="E872" s="119"/>
      <c r="F872" s="100"/>
      <c r="G872" s="100"/>
      <c r="H872" s="2"/>
    </row>
    <row r="873" spans="1:8" x14ac:dyDescent="0.2">
      <c r="A873">
        <v>541</v>
      </c>
      <c r="B873" s="108"/>
      <c r="C873" s="2"/>
      <c r="D873" s="2"/>
      <c r="E873" s="119"/>
      <c r="F873" s="100"/>
      <c r="G873" s="100"/>
      <c r="H873" s="2"/>
    </row>
    <row r="874" spans="1:8" x14ac:dyDescent="0.2">
      <c r="A874">
        <v>422</v>
      </c>
      <c r="B874" s="108"/>
      <c r="C874" s="2"/>
      <c r="D874" s="2"/>
      <c r="E874" s="119"/>
      <c r="F874" s="100"/>
      <c r="G874" s="100"/>
      <c r="H874" s="2"/>
    </row>
    <row r="875" spans="1:8" x14ac:dyDescent="0.2">
      <c r="A875">
        <v>1933</v>
      </c>
      <c r="B875" s="108"/>
      <c r="C875" s="2"/>
      <c r="D875" s="2"/>
      <c r="E875" s="119"/>
      <c r="F875" s="100"/>
      <c r="G875" s="100"/>
      <c r="H875" s="180"/>
    </row>
    <row r="876" spans="1:8" x14ac:dyDescent="0.2">
      <c r="A876">
        <v>1179</v>
      </c>
      <c r="B876" s="108"/>
      <c r="C876" s="2"/>
      <c r="D876" s="2"/>
      <c r="E876" s="119"/>
      <c r="F876" s="100"/>
      <c r="G876" s="100"/>
      <c r="H876" s="180"/>
    </row>
    <row r="877" spans="1:8" x14ac:dyDescent="0.2">
      <c r="A877">
        <v>1733</v>
      </c>
      <c r="B877" s="108"/>
      <c r="C877" s="2"/>
      <c r="D877" s="2"/>
      <c r="E877" s="119"/>
      <c r="F877" s="100"/>
      <c r="G877" s="2"/>
      <c r="H877" s="2"/>
    </row>
    <row r="878" spans="1:8" x14ac:dyDescent="0.2">
      <c r="A878">
        <v>2007</v>
      </c>
      <c r="B878" s="108"/>
      <c r="C878" s="2"/>
      <c r="D878" s="2"/>
      <c r="E878" s="119"/>
      <c r="F878" s="100"/>
      <c r="G878" s="2"/>
      <c r="H878" s="2"/>
    </row>
    <row r="879" spans="1:8" x14ac:dyDescent="0.2">
      <c r="A879">
        <v>1734</v>
      </c>
      <c r="B879" s="108"/>
      <c r="C879" s="2"/>
      <c r="D879" s="2"/>
      <c r="E879" s="119"/>
      <c r="F879" s="100"/>
      <c r="G879" s="2"/>
      <c r="H879" s="2"/>
    </row>
    <row r="880" spans="1:8" x14ac:dyDescent="0.2">
      <c r="A880">
        <v>1735</v>
      </c>
      <c r="B880" s="108"/>
      <c r="C880" s="2"/>
      <c r="D880" s="2"/>
      <c r="E880" s="119"/>
      <c r="F880" s="100"/>
      <c r="G880" s="2"/>
      <c r="H880" s="2"/>
    </row>
    <row r="881" spans="1:8" x14ac:dyDescent="0.2">
      <c r="A881">
        <v>1339</v>
      </c>
      <c r="B881" s="108"/>
      <c r="C881" s="2"/>
      <c r="D881" s="2"/>
      <c r="E881" s="119"/>
      <c r="F881" s="100"/>
      <c r="G881" s="100"/>
      <c r="H881" s="180"/>
    </row>
    <row r="882" spans="1:8" x14ac:dyDescent="0.2">
      <c r="A882">
        <v>1340</v>
      </c>
      <c r="B882" s="108"/>
      <c r="C882" s="2"/>
      <c r="D882" s="2"/>
      <c r="E882" s="119"/>
      <c r="F882" s="100"/>
      <c r="G882" s="100"/>
      <c r="H882" s="180"/>
    </row>
    <row r="883" spans="1:8" x14ac:dyDescent="0.2">
      <c r="A883">
        <v>542</v>
      </c>
      <c r="B883" s="108"/>
      <c r="C883" s="2"/>
      <c r="D883" s="2"/>
      <c r="E883" s="119"/>
      <c r="F883" s="100"/>
      <c r="G883" s="100"/>
      <c r="H883" s="2"/>
    </row>
    <row r="884" spans="1:8" x14ac:dyDescent="0.2">
      <c r="A884">
        <v>1341</v>
      </c>
      <c r="B884" s="108"/>
      <c r="C884" s="2"/>
      <c r="D884" s="2"/>
      <c r="E884" s="119"/>
      <c r="F884" s="100"/>
      <c r="G884" s="100"/>
      <c r="H884" s="2"/>
    </row>
    <row r="885" spans="1:8" x14ac:dyDescent="0.2">
      <c r="A885">
        <v>455</v>
      </c>
      <c r="B885" s="108"/>
      <c r="C885" s="2"/>
      <c r="D885" s="2"/>
      <c r="E885" s="119"/>
      <c r="F885" s="100"/>
      <c r="G885" s="100"/>
      <c r="H885" s="180"/>
    </row>
    <row r="886" spans="1:8" x14ac:dyDescent="0.2">
      <c r="A886">
        <v>1033</v>
      </c>
      <c r="B886" s="108"/>
      <c r="C886" s="2"/>
      <c r="D886" s="2"/>
      <c r="E886" s="119"/>
      <c r="F886" s="100"/>
      <c r="G886" s="100"/>
      <c r="H886" s="180"/>
    </row>
    <row r="887" spans="1:8" x14ac:dyDescent="0.2">
      <c r="A887">
        <v>2008</v>
      </c>
      <c r="B887" s="108"/>
      <c r="C887" s="2"/>
      <c r="D887" s="2"/>
      <c r="E887" s="119"/>
      <c r="F887" s="100"/>
      <c r="G887" s="2"/>
      <c r="H887" s="2"/>
    </row>
    <row r="888" spans="1:8" x14ac:dyDescent="0.2">
      <c r="A888">
        <v>483</v>
      </c>
      <c r="B888" s="108"/>
      <c r="C888" s="2"/>
      <c r="D888" s="2"/>
      <c r="E888" s="119"/>
      <c r="F888" s="100"/>
      <c r="G888" s="2"/>
      <c r="H888" s="2"/>
    </row>
    <row r="889" spans="1:8" x14ac:dyDescent="0.2">
      <c r="A889">
        <v>1342</v>
      </c>
      <c r="B889" s="108"/>
      <c r="C889" s="2"/>
      <c r="D889" s="2"/>
      <c r="E889" s="119"/>
      <c r="F889" s="100"/>
      <c r="G889" s="100"/>
      <c r="H889" s="180"/>
    </row>
    <row r="890" spans="1:8" x14ac:dyDescent="0.2">
      <c r="A890">
        <v>1881</v>
      </c>
      <c r="B890" s="108"/>
      <c r="C890" s="2"/>
      <c r="D890" s="2"/>
      <c r="E890" s="119"/>
      <c r="F890" s="100"/>
      <c r="G890" s="100"/>
      <c r="H890" s="180"/>
    </row>
    <row r="891" spans="1:8" x14ac:dyDescent="0.2">
      <c r="A891">
        <v>1584</v>
      </c>
      <c r="B891" s="108"/>
      <c r="C891" s="2"/>
      <c r="D891" s="2"/>
      <c r="E891" s="119"/>
      <c r="F891" s="100"/>
      <c r="G891" s="2"/>
      <c r="H891" s="2"/>
    </row>
    <row r="892" spans="1:8" x14ac:dyDescent="0.2">
      <c r="A892">
        <v>1259</v>
      </c>
      <c r="B892" s="108"/>
      <c r="C892" s="2"/>
      <c r="D892" s="2"/>
      <c r="E892" s="119"/>
      <c r="F892" s="100"/>
      <c r="G892" s="2"/>
      <c r="H892" s="2"/>
    </row>
    <row r="893" spans="1:8" x14ac:dyDescent="0.2">
      <c r="A893">
        <v>1343</v>
      </c>
      <c r="B893" s="108"/>
      <c r="C893" s="2"/>
      <c r="D893" s="2"/>
      <c r="E893" s="119"/>
      <c r="F893" s="100"/>
      <c r="G893" s="100"/>
      <c r="H893" s="180"/>
    </row>
    <row r="894" spans="1:8" x14ac:dyDescent="0.2">
      <c r="A894">
        <v>543</v>
      </c>
      <c r="B894" s="108"/>
      <c r="C894" s="2"/>
      <c r="D894" s="2"/>
      <c r="E894" s="119"/>
      <c r="F894" s="100"/>
      <c r="G894" s="100"/>
      <c r="H894" s="2"/>
    </row>
    <row r="895" spans="1:8" x14ac:dyDescent="0.2">
      <c r="A895">
        <v>1344</v>
      </c>
      <c r="B895" s="108"/>
      <c r="C895" s="2"/>
      <c r="D895" s="2"/>
      <c r="E895" s="119"/>
      <c r="F895" s="100"/>
      <c r="G895" s="100"/>
      <c r="H895" s="2"/>
    </row>
    <row r="896" spans="1:8" x14ac:dyDescent="0.2">
      <c r="A896">
        <v>1345</v>
      </c>
      <c r="B896" s="108"/>
      <c r="C896" s="2"/>
      <c r="D896" s="2"/>
      <c r="E896" s="119"/>
      <c r="F896" s="100"/>
      <c r="G896" s="100"/>
      <c r="H896" s="2"/>
    </row>
    <row r="897" spans="1:8" x14ac:dyDescent="0.2">
      <c r="A897">
        <v>1919</v>
      </c>
      <c r="B897" s="108"/>
      <c r="C897" s="2"/>
      <c r="D897" s="2"/>
      <c r="E897" s="119"/>
      <c r="F897" s="100"/>
      <c r="G897" s="100"/>
      <c r="H897" s="180"/>
    </row>
    <row r="898" spans="1:8" x14ac:dyDescent="0.2">
      <c r="A898">
        <v>1920</v>
      </c>
      <c r="B898" s="108"/>
      <c r="C898" s="2"/>
      <c r="D898" s="2"/>
      <c r="E898" s="119"/>
      <c r="F898" s="100"/>
      <c r="G898" s="100"/>
      <c r="H898" s="180"/>
    </row>
    <row r="899" spans="1:8" x14ac:dyDescent="0.2">
      <c r="A899">
        <v>1070</v>
      </c>
      <c r="B899" s="108"/>
      <c r="C899" s="2"/>
      <c r="D899" s="2"/>
      <c r="E899" s="119"/>
      <c r="F899" s="100"/>
      <c r="G899" s="100"/>
      <c r="H899" s="180"/>
    </row>
    <row r="900" spans="1:8" x14ac:dyDescent="0.2">
      <c r="A900">
        <v>1585</v>
      </c>
      <c r="B900" s="108"/>
      <c r="C900" s="2"/>
      <c r="D900" s="2"/>
      <c r="E900" s="119"/>
      <c r="F900" s="100"/>
      <c r="G900" s="2"/>
      <c r="H900" s="2"/>
    </row>
    <row r="901" spans="1:8" x14ac:dyDescent="0.2">
      <c r="A901">
        <v>814</v>
      </c>
      <c r="B901" s="108"/>
      <c r="C901" s="2"/>
      <c r="D901" s="2"/>
      <c r="E901" s="119"/>
      <c r="F901" s="100"/>
      <c r="G901" s="2"/>
      <c r="H901" s="2"/>
    </row>
    <row r="902" spans="1:8" x14ac:dyDescent="0.2">
      <c r="A902">
        <v>815</v>
      </c>
      <c r="B902" s="108"/>
      <c r="C902" s="2"/>
      <c r="D902" s="2"/>
      <c r="E902" s="119"/>
      <c r="F902" s="100"/>
      <c r="G902" s="2"/>
      <c r="H902" s="2"/>
    </row>
    <row r="903" spans="1:8" x14ac:dyDescent="0.2">
      <c r="A903">
        <v>1657</v>
      </c>
      <c r="B903" s="108"/>
      <c r="C903" s="2"/>
      <c r="D903" s="2"/>
      <c r="E903" s="119"/>
      <c r="F903" s="100"/>
      <c r="G903" s="2"/>
      <c r="H903" s="2"/>
    </row>
    <row r="904" spans="1:8" x14ac:dyDescent="0.2">
      <c r="A904">
        <v>419</v>
      </c>
      <c r="B904" s="108"/>
      <c r="C904" s="2"/>
      <c r="D904" s="2"/>
      <c r="E904" s="119"/>
      <c r="F904" s="100"/>
      <c r="G904" s="100"/>
      <c r="H904" s="2"/>
    </row>
    <row r="905" spans="1:8" x14ac:dyDescent="0.2">
      <c r="A905">
        <v>1346</v>
      </c>
      <c r="B905" s="108"/>
      <c r="C905" s="2"/>
      <c r="D905" s="2"/>
      <c r="E905" s="119"/>
      <c r="F905" s="100"/>
      <c r="G905" s="100"/>
      <c r="H905" s="2"/>
    </row>
    <row r="906" spans="1:8" x14ac:dyDescent="0.2">
      <c r="A906">
        <v>1347</v>
      </c>
      <c r="B906" s="108"/>
      <c r="C906" s="2"/>
      <c r="D906" s="2"/>
      <c r="E906" s="119"/>
      <c r="F906" s="100"/>
      <c r="G906" s="100"/>
      <c r="H906" s="2"/>
    </row>
    <row r="907" spans="1:8" x14ac:dyDescent="0.2">
      <c r="A907">
        <v>1348</v>
      </c>
      <c r="B907" s="108"/>
      <c r="C907" s="2"/>
      <c r="D907" s="2"/>
      <c r="E907" s="119"/>
      <c r="F907" s="100"/>
      <c r="G907" s="100"/>
      <c r="H907" s="2"/>
    </row>
    <row r="908" spans="1:8" x14ac:dyDescent="0.2">
      <c r="A908">
        <v>1796</v>
      </c>
      <c r="B908" s="108"/>
      <c r="C908" s="2"/>
      <c r="D908" s="2"/>
      <c r="E908" s="119"/>
      <c r="F908" s="100"/>
      <c r="G908" s="2"/>
      <c r="H908" s="2"/>
    </row>
    <row r="909" spans="1:8" x14ac:dyDescent="0.2">
      <c r="A909">
        <v>779</v>
      </c>
      <c r="B909" s="108"/>
      <c r="C909" s="2"/>
      <c r="D909" s="2"/>
      <c r="E909" s="119"/>
      <c r="F909" s="100"/>
      <c r="G909" s="2"/>
      <c r="H909" s="2"/>
    </row>
    <row r="910" spans="1:8" x14ac:dyDescent="0.2">
      <c r="A910">
        <v>780</v>
      </c>
      <c r="B910" s="108"/>
      <c r="C910" s="2"/>
      <c r="D910" s="2"/>
      <c r="E910" s="119"/>
      <c r="F910" s="100"/>
      <c r="G910" s="2"/>
      <c r="H910" s="2"/>
    </row>
    <row r="911" spans="1:8" x14ac:dyDescent="0.2">
      <c r="A911">
        <v>1586</v>
      </c>
      <c r="B911" s="108"/>
      <c r="C911" s="2"/>
      <c r="D911" s="2"/>
      <c r="E911" s="119"/>
      <c r="F911" s="100"/>
      <c r="G911" s="2"/>
      <c r="H911" s="2"/>
    </row>
    <row r="912" spans="1:8" x14ac:dyDescent="0.2">
      <c r="A912">
        <v>1658</v>
      </c>
      <c r="B912" s="108"/>
      <c r="C912" s="2"/>
      <c r="D912" s="2"/>
      <c r="E912" s="119"/>
      <c r="F912" s="100"/>
      <c r="G912" s="2"/>
      <c r="H912" s="2"/>
    </row>
    <row r="913" spans="1:8" x14ac:dyDescent="0.2">
      <c r="A913">
        <v>1349</v>
      </c>
      <c r="B913" s="108"/>
      <c r="C913" s="2"/>
      <c r="D913" s="2"/>
      <c r="E913" s="119"/>
      <c r="F913" s="100"/>
      <c r="G913" s="100"/>
      <c r="H913" s="180"/>
    </row>
    <row r="914" spans="1:8" x14ac:dyDescent="0.2">
      <c r="A914">
        <v>954</v>
      </c>
      <c r="B914" s="108"/>
      <c r="C914" s="2"/>
      <c r="D914" s="2"/>
      <c r="E914" s="119"/>
      <c r="F914" s="100"/>
      <c r="G914" s="100"/>
      <c r="H914" s="2"/>
    </row>
    <row r="915" spans="1:8" x14ac:dyDescent="0.2">
      <c r="A915">
        <v>1893</v>
      </c>
      <c r="B915" s="108"/>
      <c r="C915" s="2"/>
      <c r="D915" s="2"/>
      <c r="E915" s="119"/>
      <c r="F915" s="100"/>
      <c r="G915" s="100"/>
      <c r="H915" s="180"/>
    </row>
    <row r="916" spans="1:8" x14ac:dyDescent="0.2">
      <c r="A916">
        <v>1736</v>
      </c>
      <c r="B916" s="108"/>
      <c r="C916" s="2"/>
      <c r="D916" s="2"/>
      <c r="E916" s="119"/>
      <c r="F916" s="100"/>
      <c r="G916" s="2"/>
      <c r="H916" s="2"/>
    </row>
    <row r="917" spans="1:8" x14ac:dyDescent="0.2">
      <c r="A917">
        <v>1587</v>
      </c>
      <c r="B917" s="108"/>
      <c r="C917" s="2"/>
      <c r="D917" s="2"/>
      <c r="E917" s="119"/>
      <c r="F917" s="100"/>
      <c r="G917" s="2"/>
      <c r="H917" s="2"/>
    </row>
    <row r="918" spans="1:8" x14ac:dyDescent="0.2">
      <c r="A918">
        <v>1252</v>
      </c>
      <c r="B918" s="108"/>
      <c r="C918" s="2"/>
      <c r="D918" s="2"/>
      <c r="E918" s="119"/>
      <c r="F918" s="100"/>
      <c r="G918" s="2"/>
      <c r="H918" s="2"/>
    </row>
    <row r="919" spans="1:8" x14ac:dyDescent="0.2">
      <c r="A919">
        <v>1659</v>
      </c>
      <c r="B919" s="108"/>
      <c r="C919" s="2"/>
      <c r="D919" s="2"/>
      <c r="E919" s="119"/>
      <c r="F919" s="100"/>
      <c r="G919" s="2"/>
      <c r="H919" s="2"/>
    </row>
    <row r="920" spans="1:8" x14ac:dyDescent="0.2">
      <c r="A920">
        <v>1091</v>
      </c>
      <c r="B920" s="108"/>
      <c r="C920" s="2"/>
      <c r="D920" s="2"/>
      <c r="E920" s="119"/>
      <c r="F920" s="100"/>
      <c r="G920" s="100"/>
      <c r="H920" s="180"/>
    </row>
    <row r="921" spans="1:8" x14ac:dyDescent="0.2">
      <c r="A921">
        <v>1178</v>
      </c>
      <c r="B921" s="108"/>
      <c r="C921" s="2"/>
      <c r="D921" s="2"/>
      <c r="E921" s="119"/>
      <c r="F921" s="100"/>
      <c r="G921" s="100"/>
      <c r="H921" s="180"/>
    </row>
    <row r="922" spans="1:8" x14ac:dyDescent="0.2">
      <c r="A922">
        <v>979</v>
      </c>
      <c r="B922" s="108"/>
      <c r="C922" s="2"/>
      <c r="D922" s="2"/>
      <c r="E922" s="119"/>
      <c r="F922" s="100"/>
      <c r="G922" s="2"/>
      <c r="H922" s="2"/>
    </row>
    <row r="923" spans="1:8" x14ac:dyDescent="0.2">
      <c r="A923">
        <v>860</v>
      </c>
      <c r="B923" s="108"/>
      <c r="C923" s="2"/>
      <c r="D923" s="2"/>
      <c r="E923" s="119"/>
      <c r="F923" s="100"/>
      <c r="G923" s="2"/>
      <c r="H923" s="2"/>
    </row>
    <row r="924" spans="1:8" x14ac:dyDescent="0.2">
      <c r="A924">
        <v>1797</v>
      </c>
      <c r="B924" s="108"/>
      <c r="C924" s="2"/>
      <c r="D924" s="2"/>
      <c r="E924" s="119"/>
      <c r="F924" s="100"/>
      <c r="G924" s="2"/>
      <c r="H924" s="2"/>
    </row>
    <row r="925" spans="1:8" x14ac:dyDescent="0.2">
      <c r="A925">
        <v>1588</v>
      </c>
      <c r="B925" s="108"/>
      <c r="C925" s="2"/>
      <c r="D925" s="2"/>
      <c r="E925" s="119"/>
      <c r="F925" s="100"/>
      <c r="G925" s="2"/>
      <c r="H925" s="2"/>
    </row>
    <row r="926" spans="1:8" x14ac:dyDescent="0.2">
      <c r="A926">
        <v>2009</v>
      </c>
      <c r="B926" s="108"/>
      <c r="C926" s="2"/>
      <c r="D926" s="2"/>
      <c r="E926" s="119"/>
      <c r="F926" s="100"/>
      <c r="G926" s="2"/>
      <c r="H926" s="2"/>
    </row>
    <row r="927" spans="1:8" x14ac:dyDescent="0.2">
      <c r="A927">
        <v>1047</v>
      </c>
      <c r="B927" s="108"/>
      <c r="C927" s="2"/>
      <c r="D927" s="2"/>
      <c r="E927" s="119"/>
      <c r="F927" s="100"/>
      <c r="G927" s="100"/>
      <c r="H927" s="180"/>
    </row>
    <row r="928" spans="1:8" x14ac:dyDescent="0.2">
      <c r="A928">
        <v>929</v>
      </c>
      <c r="B928" s="108"/>
      <c r="C928" s="2"/>
      <c r="D928" s="2"/>
      <c r="E928" s="119"/>
      <c r="F928" s="100"/>
      <c r="G928" s="2"/>
      <c r="H928" s="2"/>
    </row>
    <row r="929" spans="1:8" x14ac:dyDescent="0.2">
      <c r="A929">
        <v>1589</v>
      </c>
      <c r="B929" s="108"/>
      <c r="C929" s="2"/>
      <c r="D929" s="2"/>
      <c r="E929" s="119"/>
      <c r="F929" s="100"/>
      <c r="G929" s="2"/>
      <c r="H929" s="2"/>
    </row>
    <row r="930" spans="1:8" x14ac:dyDescent="0.2">
      <c r="A930">
        <v>1244</v>
      </c>
      <c r="B930" s="108"/>
      <c r="C930" s="2"/>
      <c r="D930" s="2"/>
      <c r="E930" s="119"/>
      <c r="F930" s="100"/>
      <c r="G930" s="2"/>
      <c r="H930" s="2"/>
    </row>
    <row r="931" spans="1:8" x14ac:dyDescent="0.2">
      <c r="A931">
        <v>544</v>
      </c>
      <c r="B931" s="108"/>
      <c r="C931" s="2"/>
      <c r="D931" s="2"/>
      <c r="E931" s="119"/>
      <c r="F931" s="100"/>
      <c r="G931" s="100"/>
      <c r="H931" s="2"/>
    </row>
    <row r="932" spans="1:8" x14ac:dyDescent="0.2">
      <c r="A932">
        <v>960</v>
      </c>
      <c r="B932" s="108"/>
      <c r="C932" s="2"/>
      <c r="D932" s="2"/>
      <c r="E932" s="119"/>
      <c r="F932" s="100"/>
      <c r="G932" s="100"/>
      <c r="H932" s="2"/>
    </row>
    <row r="933" spans="1:8" x14ac:dyDescent="0.2">
      <c r="A933">
        <v>1350</v>
      </c>
      <c r="B933" s="108"/>
      <c r="C933" s="2"/>
      <c r="D933" s="2"/>
      <c r="E933" s="119"/>
      <c r="F933" s="100"/>
      <c r="G933" s="100"/>
      <c r="H933" s="180"/>
    </row>
    <row r="934" spans="1:8" x14ac:dyDescent="0.2">
      <c r="A934">
        <v>482</v>
      </c>
      <c r="B934" s="108"/>
      <c r="C934" s="2"/>
      <c r="D934" s="2"/>
      <c r="E934" s="119"/>
      <c r="F934" s="100"/>
      <c r="G934" s="100"/>
      <c r="H934" s="180"/>
    </row>
    <row r="935" spans="1:8" x14ac:dyDescent="0.2">
      <c r="A935">
        <v>2010</v>
      </c>
      <c r="B935" s="108"/>
      <c r="C935" s="2"/>
      <c r="D935" s="2"/>
      <c r="E935" s="119"/>
      <c r="F935" s="100"/>
      <c r="G935" s="2"/>
      <c r="H935" s="2"/>
    </row>
    <row r="936" spans="1:8" x14ac:dyDescent="0.2">
      <c r="A936">
        <v>1260</v>
      </c>
      <c r="B936" s="108"/>
      <c r="C936" s="2"/>
      <c r="D936" s="2"/>
      <c r="E936" s="119"/>
      <c r="F936" s="100"/>
      <c r="G936" s="2"/>
      <c r="H936" s="2"/>
    </row>
    <row r="937" spans="1:8" x14ac:dyDescent="0.2">
      <c r="A937">
        <v>1685</v>
      </c>
      <c r="B937" s="108"/>
      <c r="C937" s="2"/>
      <c r="D937" s="2"/>
      <c r="E937" s="119"/>
      <c r="F937" s="100"/>
      <c r="G937" s="2"/>
      <c r="H937" s="2"/>
    </row>
    <row r="938" spans="1:8" x14ac:dyDescent="0.2">
      <c r="A938">
        <v>1351</v>
      </c>
      <c r="B938" s="108"/>
      <c r="C938" s="2"/>
      <c r="D938" s="2"/>
      <c r="E938" s="119"/>
      <c r="F938" s="100"/>
      <c r="G938" s="100"/>
      <c r="H938" s="180"/>
    </row>
    <row r="939" spans="1:8" x14ac:dyDescent="0.2">
      <c r="A939">
        <v>1908</v>
      </c>
      <c r="B939" s="108"/>
      <c r="C939" s="2"/>
      <c r="D939" s="2"/>
      <c r="E939" s="119"/>
      <c r="F939" s="100"/>
      <c r="G939" s="100"/>
      <c r="H939" s="180"/>
    </row>
    <row r="940" spans="1:8" x14ac:dyDescent="0.2">
      <c r="A940">
        <v>1912</v>
      </c>
      <c r="B940" s="108"/>
      <c r="C940" s="2"/>
      <c r="D940" s="2"/>
      <c r="E940" s="119"/>
      <c r="F940" s="100"/>
      <c r="G940" s="100"/>
      <c r="H940" s="180"/>
    </row>
    <row r="941" spans="1:8" x14ac:dyDescent="0.2">
      <c r="A941">
        <v>1955</v>
      </c>
      <c r="B941" s="108"/>
      <c r="C941" s="2"/>
      <c r="D941" s="2"/>
      <c r="E941" s="119"/>
      <c r="F941" s="100"/>
      <c r="G941" s="100"/>
      <c r="H941" s="180"/>
    </row>
    <row r="942" spans="1:8" x14ac:dyDescent="0.2">
      <c r="A942">
        <v>1798</v>
      </c>
      <c r="B942" s="108"/>
      <c r="C942" s="2"/>
      <c r="D942" s="2"/>
      <c r="E942" s="119"/>
      <c r="F942" s="100"/>
      <c r="G942" s="2"/>
      <c r="H942" s="2"/>
    </row>
    <row r="943" spans="1:8" x14ac:dyDescent="0.2">
      <c r="A943">
        <v>980</v>
      </c>
      <c r="B943" s="108"/>
      <c r="C943" s="2"/>
      <c r="D943" s="2"/>
      <c r="E943" s="119"/>
      <c r="F943" s="100"/>
      <c r="G943" s="2"/>
      <c r="H943" s="2"/>
    </row>
    <row r="944" spans="1:8" x14ac:dyDescent="0.2">
      <c r="A944">
        <v>1852</v>
      </c>
      <c r="B944" s="108"/>
      <c r="C944" s="2"/>
      <c r="D944" s="2"/>
      <c r="E944" s="119"/>
      <c r="F944" s="100"/>
      <c r="G944" s="2"/>
      <c r="H944" s="2"/>
    </row>
    <row r="945" spans="1:8" x14ac:dyDescent="0.2">
      <c r="A945">
        <v>2011</v>
      </c>
      <c r="B945" s="108"/>
      <c r="C945" s="2"/>
      <c r="D945" s="2"/>
      <c r="E945" s="119"/>
      <c r="F945" s="100"/>
      <c r="G945" s="2"/>
      <c r="H945" s="2"/>
    </row>
    <row r="946" spans="1:8" x14ac:dyDescent="0.2">
      <c r="A946">
        <v>1245</v>
      </c>
      <c r="B946" s="108"/>
      <c r="C946" s="2"/>
      <c r="D946" s="2"/>
      <c r="E946" s="119"/>
      <c r="F946" s="100"/>
      <c r="G946" s="2"/>
      <c r="H946" s="2"/>
    </row>
    <row r="947" spans="1:8" x14ac:dyDescent="0.2">
      <c r="A947">
        <v>1672</v>
      </c>
      <c r="B947" s="108"/>
      <c r="C947" s="2"/>
      <c r="D947" s="2"/>
      <c r="E947" s="119"/>
      <c r="F947" s="100"/>
      <c r="G947" s="2"/>
      <c r="H947" s="2"/>
    </row>
    <row r="948" spans="1:8" x14ac:dyDescent="0.2">
      <c r="A948">
        <v>1686</v>
      </c>
      <c r="B948" s="108"/>
      <c r="C948" s="2"/>
      <c r="D948" s="2"/>
      <c r="E948" s="119"/>
      <c r="F948" s="100"/>
      <c r="G948" s="2"/>
      <c r="H948" s="2"/>
    </row>
    <row r="949" spans="1:8" x14ac:dyDescent="0.2">
      <c r="A949">
        <v>432</v>
      </c>
      <c r="B949" s="108"/>
      <c r="C949" s="2"/>
      <c r="D949" s="2"/>
      <c r="E949" s="119"/>
      <c r="F949" s="100"/>
      <c r="G949" s="100"/>
      <c r="H949" s="180"/>
    </row>
    <row r="950" spans="1:8" x14ac:dyDescent="0.2">
      <c r="A950">
        <v>1352</v>
      </c>
      <c r="B950" s="108"/>
      <c r="C950" s="2"/>
      <c r="D950" s="2"/>
      <c r="E950" s="119"/>
      <c r="F950" s="100"/>
      <c r="G950" s="100"/>
      <c r="H950" s="180"/>
    </row>
    <row r="951" spans="1:8" x14ac:dyDescent="0.2">
      <c r="A951">
        <v>1353</v>
      </c>
      <c r="B951" s="108"/>
      <c r="C951" s="2"/>
      <c r="D951" s="2"/>
      <c r="E951" s="119"/>
      <c r="F951" s="100"/>
      <c r="G951" s="100"/>
      <c r="H951" s="2"/>
    </row>
    <row r="952" spans="1:8" x14ac:dyDescent="0.2">
      <c r="A952">
        <v>1354</v>
      </c>
      <c r="B952" s="108"/>
      <c r="C952" s="2"/>
      <c r="D952" s="2"/>
      <c r="E952" s="119"/>
      <c r="F952" s="100"/>
      <c r="G952" s="100"/>
      <c r="H952" s="2"/>
    </row>
    <row r="953" spans="1:8" x14ac:dyDescent="0.2">
      <c r="A953">
        <v>1494</v>
      </c>
      <c r="B953" s="108"/>
      <c r="C953" s="2"/>
      <c r="D953" s="2"/>
      <c r="E953" s="119"/>
      <c r="F953" s="100"/>
      <c r="G953" s="2"/>
      <c r="H953" s="2"/>
    </row>
    <row r="954" spans="1:8" x14ac:dyDescent="0.2">
      <c r="A954">
        <v>1355</v>
      </c>
      <c r="B954" s="108"/>
      <c r="C954" s="2"/>
      <c r="D954" s="2"/>
      <c r="E954" s="119"/>
      <c r="F954" s="100"/>
      <c r="G954" s="100"/>
      <c r="H954" s="180"/>
    </row>
    <row r="955" spans="1:8" x14ac:dyDescent="0.2">
      <c r="A955">
        <v>1356</v>
      </c>
      <c r="B955" s="108"/>
      <c r="C955" s="2"/>
      <c r="D955" s="2"/>
      <c r="E955" s="119"/>
      <c r="F955" s="100"/>
      <c r="G955" s="100"/>
      <c r="H955" s="180"/>
    </row>
    <row r="956" spans="1:8" x14ac:dyDescent="0.2">
      <c r="A956">
        <v>1357</v>
      </c>
      <c r="B956" s="108"/>
      <c r="C956" s="2"/>
      <c r="D956" s="2"/>
      <c r="E956" s="119"/>
      <c r="F956" s="100"/>
      <c r="G956" s="100"/>
      <c r="H956" s="180"/>
    </row>
    <row r="957" spans="1:8" x14ac:dyDescent="0.2">
      <c r="A957">
        <v>1071</v>
      </c>
      <c r="B957" s="108"/>
      <c r="C957" s="2"/>
      <c r="D957" s="2"/>
      <c r="E957" s="119"/>
      <c r="F957" s="100"/>
      <c r="G957" s="100"/>
      <c r="H957" s="180"/>
    </row>
    <row r="958" spans="1:8" x14ac:dyDescent="0.2">
      <c r="A958">
        <v>1934</v>
      </c>
      <c r="B958" s="108"/>
      <c r="C958" s="2"/>
      <c r="D958" s="2"/>
      <c r="E958" s="119"/>
      <c r="F958" s="100"/>
      <c r="G958" s="100"/>
      <c r="H958" s="180"/>
    </row>
    <row r="959" spans="1:8" x14ac:dyDescent="0.2">
      <c r="A959">
        <v>2012</v>
      </c>
      <c r="B959" s="108"/>
      <c r="C959" s="2"/>
      <c r="D959" s="2"/>
      <c r="E959" s="119"/>
      <c r="F959" s="100"/>
      <c r="G959" s="2"/>
      <c r="H959" s="2"/>
    </row>
    <row r="960" spans="1:8" x14ac:dyDescent="0.2">
      <c r="A960">
        <v>1799</v>
      </c>
      <c r="B960" s="108"/>
      <c r="C960" s="2"/>
      <c r="D960" s="2"/>
      <c r="E960" s="119"/>
      <c r="F960" s="100"/>
      <c r="G960" s="2"/>
      <c r="H960" s="2"/>
    </row>
    <row r="961" spans="1:8" x14ac:dyDescent="0.2">
      <c r="A961">
        <v>1590</v>
      </c>
      <c r="B961" s="108"/>
      <c r="C961" s="2"/>
      <c r="D961" s="2"/>
      <c r="E961" s="119"/>
      <c r="F961" s="100"/>
      <c r="G961" s="2"/>
      <c r="H961" s="2"/>
    </row>
    <row r="962" spans="1:8" x14ac:dyDescent="0.2">
      <c r="A962">
        <v>1358</v>
      </c>
      <c r="B962" s="108"/>
      <c r="C962" s="2"/>
      <c r="D962" s="2"/>
      <c r="E962" s="119"/>
      <c r="F962" s="100"/>
      <c r="G962" s="100"/>
      <c r="H962" s="180"/>
    </row>
    <row r="963" spans="1:8" x14ac:dyDescent="0.2">
      <c r="A963">
        <v>427</v>
      </c>
      <c r="B963" s="108"/>
      <c r="C963" s="2"/>
      <c r="D963" s="2"/>
      <c r="E963" s="119"/>
      <c r="F963" s="100"/>
      <c r="G963" s="100"/>
      <c r="H963" s="180"/>
    </row>
    <row r="964" spans="1:8" x14ac:dyDescent="0.2">
      <c r="A964">
        <v>1057</v>
      </c>
      <c r="B964" s="108"/>
      <c r="C964" s="2"/>
      <c r="D964" s="2"/>
      <c r="E964" s="119"/>
      <c r="F964" s="100"/>
      <c r="G964" s="100"/>
      <c r="H964" s="180"/>
    </row>
    <row r="965" spans="1:8" x14ac:dyDescent="0.2">
      <c r="A965">
        <v>1956</v>
      </c>
      <c r="B965" s="108"/>
      <c r="C965" s="2"/>
      <c r="D965" s="2"/>
      <c r="E965" s="119"/>
      <c r="F965" s="100"/>
      <c r="G965" s="100"/>
      <c r="H965" s="180"/>
    </row>
    <row r="966" spans="1:8" x14ac:dyDescent="0.2">
      <c r="A966">
        <v>1180</v>
      </c>
      <c r="B966" s="108"/>
      <c r="C966" s="2"/>
      <c r="D966" s="2"/>
      <c r="E966" s="119"/>
      <c r="F966" s="100"/>
      <c r="G966" s="100"/>
      <c r="H966" s="180"/>
    </row>
    <row r="967" spans="1:8" x14ac:dyDescent="0.2">
      <c r="A967">
        <v>1181</v>
      </c>
      <c r="B967" s="108"/>
      <c r="C967" s="2"/>
      <c r="D967" s="2"/>
      <c r="E967" s="119"/>
      <c r="F967" s="100"/>
      <c r="G967" s="100"/>
      <c r="H967" s="180"/>
    </row>
    <row r="968" spans="1:8" x14ac:dyDescent="0.2">
      <c r="A968">
        <v>930</v>
      </c>
      <c r="B968" s="108"/>
      <c r="C968" s="2"/>
      <c r="D968" s="2"/>
      <c r="E968" s="119"/>
      <c r="F968" s="100"/>
      <c r="G968" s="2"/>
      <c r="H968" s="2"/>
    </row>
    <row r="969" spans="1:8" x14ac:dyDescent="0.2">
      <c r="A969">
        <v>781</v>
      </c>
      <c r="B969" s="108"/>
      <c r="C969" s="2"/>
      <c r="D969" s="2"/>
      <c r="E969" s="119"/>
      <c r="F969" s="100"/>
      <c r="G969" s="2"/>
      <c r="H969" s="2"/>
    </row>
    <row r="970" spans="1:8" x14ac:dyDescent="0.2">
      <c r="A970">
        <v>782</v>
      </c>
      <c r="B970" s="108"/>
      <c r="C970" s="2"/>
      <c r="D970" s="2"/>
      <c r="E970" s="119"/>
      <c r="F970" s="100"/>
      <c r="G970" s="2"/>
      <c r="H970" s="2"/>
    </row>
    <row r="971" spans="1:8" x14ac:dyDescent="0.2">
      <c r="A971">
        <v>817</v>
      </c>
      <c r="B971" s="108"/>
      <c r="C971" s="2"/>
      <c r="D971" s="2"/>
      <c r="E971" s="119"/>
      <c r="F971" s="100"/>
      <c r="G971" s="2"/>
      <c r="H971" s="2"/>
    </row>
    <row r="972" spans="1:8" x14ac:dyDescent="0.2">
      <c r="A972">
        <v>981</v>
      </c>
      <c r="B972" s="108"/>
      <c r="C972" s="2"/>
      <c r="D972" s="2"/>
      <c r="E972" s="119"/>
      <c r="F972" s="100"/>
      <c r="G972" s="2"/>
      <c r="H972" s="2"/>
    </row>
    <row r="973" spans="1:8" x14ac:dyDescent="0.2">
      <c r="A973">
        <v>2013</v>
      </c>
      <c r="B973" s="108"/>
      <c r="C973" s="2"/>
      <c r="D973" s="2"/>
      <c r="E973" s="119"/>
      <c r="F973" s="100"/>
      <c r="G973" s="2"/>
      <c r="H973" s="2"/>
    </row>
    <row r="974" spans="1:8" x14ac:dyDescent="0.2">
      <c r="A974">
        <v>2015</v>
      </c>
      <c r="B974" s="108"/>
      <c r="C974" s="2"/>
      <c r="D974" s="2"/>
      <c r="E974" s="119"/>
      <c r="F974" s="100"/>
      <c r="G974" s="2"/>
      <c r="H974" s="2"/>
    </row>
    <row r="975" spans="1:8" x14ac:dyDescent="0.2">
      <c r="A975">
        <v>963</v>
      </c>
      <c r="B975" s="108"/>
      <c r="C975" s="2"/>
      <c r="D975" s="2"/>
      <c r="E975" s="119"/>
      <c r="F975" s="100"/>
      <c r="G975" s="100"/>
      <c r="H975" s="2"/>
    </row>
    <row r="976" spans="1:8" x14ac:dyDescent="0.2">
      <c r="A976">
        <v>1359</v>
      </c>
      <c r="B976" s="108"/>
      <c r="C976" s="2"/>
      <c r="D976" s="2"/>
      <c r="E976" s="119"/>
      <c r="F976" s="100"/>
      <c r="G976" s="100"/>
      <c r="H976" s="180"/>
    </row>
    <row r="977" spans="1:8" x14ac:dyDescent="0.2">
      <c r="A977">
        <v>545</v>
      </c>
      <c r="B977" s="108"/>
      <c r="C977" s="2"/>
      <c r="D977" s="2"/>
      <c r="E977" s="119"/>
      <c r="F977" s="100"/>
      <c r="G977" s="100"/>
      <c r="H977" s="2"/>
    </row>
    <row r="978" spans="1:8" x14ac:dyDescent="0.2">
      <c r="A978">
        <v>1182</v>
      </c>
      <c r="B978" s="108"/>
      <c r="C978" s="2"/>
      <c r="D978" s="2"/>
      <c r="E978" s="119"/>
      <c r="F978" s="100"/>
      <c r="G978" s="100"/>
      <c r="H978" s="180"/>
    </row>
    <row r="979" spans="1:8" x14ac:dyDescent="0.2">
      <c r="A979">
        <v>931</v>
      </c>
      <c r="B979" s="108"/>
      <c r="C979" s="2"/>
      <c r="D979" s="2"/>
      <c r="E979" s="119"/>
      <c r="F979" s="100"/>
      <c r="G979" s="2"/>
      <c r="H979" s="2"/>
    </row>
    <row r="980" spans="1:8" x14ac:dyDescent="0.2">
      <c r="A980">
        <v>1516</v>
      </c>
      <c r="B980" s="108"/>
      <c r="C980" s="2"/>
      <c r="D980" s="2"/>
      <c r="E980" s="119"/>
      <c r="F980" s="100"/>
      <c r="G980" s="2"/>
      <c r="H980" s="2"/>
    </row>
    <row r="981" spans="1:8" x14ac:dyDescent="0.2">
      <c r="A981">
        <v>1800</v>
      </c>
      <c r="B981" s="108"/>
      <c r="C981" s="2"/>
      <c r="D981" s="2"/>
      <c r="E981" s="119"/>
      <c r="F981" s="100"/>
      <c r="G981" s="2"/>
      <c r="H981" s="2"/>
    </row>
    <row r="982" spans="1:8" x14ac:dyDescent="0.2">
      <c r="A982">
        <v>440</v>
      </c>
      <c r="B982" s="108"/>
      <c r="C982" s="2"/>
      <c r="D982" s="2"/>
      <c r="E982" s="119"/>
      <c r="F982" s="100"/>
      <c r="G982" s="2"/>
      <c r="H982" s="2"/>
    </row>
    <row r="983" spans="1:8" x14ac:dyDescent="0.2">
      <c r="A983">
        <v>1737</v>
      </c>
      <c r="B983" s="108"/>
      <c r="C983" s="2"/>
      <c r="D983" s="2"/>
      <c r="E983" s="119"/>
      <c r="F983" s="100"/>
      <c r="G983" s="2"/>
      <c r="H983" s="2"/>
    </row>
    <row r="984" spans="1:8" x14ac:dyDescent="0.2">
      <c r="A984">
        <v>1360</v>
      </c>
      <c r="B984" s="108"/>
      <c r="C984" s="2"/>
      <c r="D984" s="2"/>
      <c r="E984" s="119"/>
      <c r="F984" s="100"/>
      <c r="G984" s="100"/>
      <c r="H984" s="180"/>
    </row>
    <row r="985" spans="1:8" x14ac:dyDescent="0.2">
      <c r="A985">
        <v>1361</v>
      </c>
      <c r="B985" s="108"/>
      <c r="C985" s="2"/>
      <c r="D985" s="2"/>
      <c r="E985" s="119"/>
      <c r="F985" s="100"/>
      <c r="G985" s="100"/>
      <c r="H985" s="2"/>
    </row>
    <row r="986" spans="1:8" x14ac:dyDescent="0.2">
      <c r="A986">
        <v>1015</v>
      </c>
      <c r="B986" s="108"/>
      <c r="C986" s="2"/>
      <c r="D986" s="2"/>
      <c r="E986" s="119"/>
      <c r="F986" s="100"/>
      <c r="G986" s="100"/>
      <c r="H986" s="180"/>
    </row>
    <row r="987" spans="1:8" x14ac:dyDescent="0.2">
      <c r="A987">
        <v>1034</v>
      </c>
      <c r="B987" s="108"/>
      <c r="C987" s="2"/>
      <c r="D987" s="2"/>
      <c r="E987" s="119"/>
      <c r="F987" s="100"/>
      <c r="G987" s="100"/>
      <c r="H987" s="180"/>
    </row>
    <row r="988" spans="1:8" x14ac:dyDescent="0.2">
      <c r="A988">
        <v>1898</v>
      </c>
      <c r="B988" s="108"/>
      <c r="C988" s="2"/>
      <c r="D988" s="2"/>
      <c r="E988" s="119"/>
      <c r="F988" s="100"/>
      <c r="G988" s="100"/>
      <c r="H988" s="180"/>
    </row>
    <row r="989" spans="1:8" x14ac:dyDescent="0.2">
      <c r="A989">
        <v>982</v>
      </c>
      <c r="B989" s="108"/>
      <c r="C989" s="2"/>
      <c r="D989" s="2"/>
      <c r="E989" s="119"/>
      <c r="F989" s="100"/>
      <c r="G989" s="2"/>
      <c r="H989" s="2"/>
    </row>
    <row r="990" spans="1:8" x14ac:dyDescent="0.2">
      <c r="A990">
        <v>1674</v>
      </c>
      <c r="B990" s="108"/>
      <c r="C990" s="2"/>
      <c r="D990" s="2"/>
      <c r="E990" s="119"/>
      <c r="F990" s="100"/>
      <c r="G990" s="2"/>
      <c r="H990" s="2"/>
    </row>
    <row r="991" spans="1:8" x14ac:dyDescent="0.2">
      <c r="A991">
        <v>546</v>
      </c>
      <c r="B991" s="108"/>
      <c r="C991" s="2"/>
      <c r="D991" s="2"/>
      <c r="E991" s="119"/>
      <c r="F991" s="100"/>
      <c r="G991" s="100"/>
      <c r="H991" s="2"/>
    </row>
    <row r="992" spans="1:8" x14ac:dyDescent="0.2">
      <c r="A992">
        <v>489</v>
      </c>
      <c r="B992" s="108"/>
      <c r="C992" s="2"/>
      <c r="D992" s="2"/>
      <c r="E992" s="119"/>
      <c r="F992" s="100"/>
      <c r="G992" s="100"/>
      <c r="H992" s="2"/>
    </row>
    <row r="993" spans="1:8" x14ac:dyDescent="0.2">
      <c r="A993">
        <v>1738</v>
      </c>
      <c r="B993" s="108"/>
      <c r="C993" s="2"/>
      <c r="D993" s="2"/>
      <c r="E993" s="119"/>
      <c r="F993" s="100"/>
      <c r="G993" s="2"/>
      <c r="H993" s="2"/>
    </row>
    <row r="994" spans="1:8" x14ac:dyDescent="0.2">
      <c r="A994">
        <v>547</v>
      </c>
      <c r="B994" s="108"/>
      <c r="C994" s="2"/>
      <c r="D994" s="2"/>
      <c r="E994" s="119"/>
      <c r="F994" s="100"/>
      <c r="G994" s="100"/>
      <c r="H994" s="2"/>
    </row>
    <row r="995" spans="1:8" x14ac:dyDescent="0.2">
      <c r="A995">
        <v>1362</v>
      </c>
      <c r="B995" s="108"/>
      <c r="C995" s="2"/>
      <c r="D995" s="2"/>
      <c r="E995" s="119"/>
      <c r="F995" s="100"/>
      <c r="G995" s="100"/>
      <c r="H995" s="180"/>
    </row>
    <row r="996" spans="1:8" x14ac:dyDescent="0.2">
      <c r="A996">
        <v>548</v>
      </c>
      <c r="B996" s="108"/>
      <c r="C996" s="2"/>
      <c r="D996" s="2"/>
      <c r="E996" s="119"/>
      <c r="F996" s="100"/>
      <c r="G996" s="100"/>
      <c r="H996" s="2"/>
    </row>
    <row r="997" spans="1:8" x14ac:dyDescent="0.2">
      <c r="A997">
        <v>1921</v>
      </c>
      <c r="B997" s="108"/>
      <c r="C997" s="2"/>
      <c r="D997" s="2"/>
      <c r="E997" s="119"/>
      <c r="F997" s="100"/>
      <c r="G997" s="100"/>
      <c r="H997" s="180"/>
    </row>
    <row r="998" spans="1:8" x14ac:dyDescent="0.2">
      <c r="A998">
        <v>1922</v>
      </c>
      <c r="B998" s="108"/>
      <c r="C998" s="2"/>
      <c r="D998" s="2"/>
      <c r="E998" s="119"/>
      <c r="F998" s="100"/>
      <c r="G998" s="100"/>
      <c r="H998" s="180"/>
    </row>
    <row r="999" spans="1:8" x14ac:dyDescent="0.2">
      <c r="A999">
        <v>2014</v>
      </c>
      <c r="B999" s="108"/>
      <c r="C999" s="2"/>
      <c r="D999" s="2"/>
      <c r="E999" s="119"/>
      <c r="F999" s="100"/>
      <c r="G999" s="2"/>
      <c r="H999" s="2"/>
    </row>
    <row r="1000" spans="1:8" x14ac:dyDescent="0.2">
      <c r="A1000">
        <v>1591</v>
      </c>
      <c r="B1000" s="108"/>
      <c r="C1000" s="2"/>
      <c r="D1000" s="2"/>
      <c r="E1000" s="119"/>
      <c r="F1000" s="100"/>
      <c r="G1000" s="2"/>
      <c r="H1000" s="2"/>
    </row>
    <row r="1001" spans="1:8" x14ac:dyDescent="0.2">
      <c r="A1001">
        <v>816</v>
      </c>
      <c r="B1001" s="108"/>
      <c r="C1001" s="2"/>
      <c r="D1001" s="2"/>
      <c r="E1001" s="119"/>
      <c r="F1001" s="100"/>
      <c r="G1001" s="2"/>
      <c r="H1001" s="2"/>
    </row>
    <row r="1002" spans="1:8" x14ac:dyDescent="0.2">
      <c r="A1002">
        <v>818</v>
      </c>
      <c r="B1002" s="108"/>
      <c r="C1002" s="2"/>
      <c r="D1002" s="2"/>
      <c r="E1002" s="119"/>
      <c r="F1002" s="100"/>
      <c r="G1002" s="2"/>
      <c r="H1002" s="2"/>
    </row>
    <row r="1003" spans="1:8" x14ac:dyDescent="0.2">
      <c r="A1003">
        <v>1246</v>
      </c>
      <c r="B1003" s="108"/>
      <c r="C1003" s="2"/>
      <c r="D1003" s="2"/>
      <c r="E1003" s="119"/>
      <c r="F1003" s="100"/>
      <c r="G1003" s="2"/>
      <c r="H1003" s="2"/>
    </row>
    <row r="1004" spans="1:8" x14ac:dyDescent="0.2">
      <c r="A1004">
        <v>549</v>
      </c>
      <c r="B1004" s="108"/>
      <c r="C1004" s="2"/>
      <c r="D1004" s="2"/>
      <c r="E1004" s="119"/>
      <c r="F1004" s="100"/>
      <c r="G1004" s="100"/>
      <c r="H1004" s="2"/>
    </row>
    <row r="1005" spans="1:8" x14ac:dyDescent="0.2">
      <c r="A1005">
        <v>1363</v>
      </c>
      <c r="B1005" s="108"/>
      <c r="C1005" s="2"/>
      <c r="D1005" s="2"/>
      <c r="E1005" s="119"/>
      <c r="F1005" s="100"/>
      <c r="G1005" s="100"/>
      <c r="H1005" s="2"/>
    </row>
    <row r="1006" spans="1:8" x14ac:dyDescent="0.2">
      <c r="A1006">
        <v>550</v>
      </c>
      <c r="B1006" s="108"/>
      <c r="C1006" s="2"/>
      <c r="D1006" s="2"/>
      <c r="E1006" s="119"/>
      <c r="F1006" s="100"/>
      <c r="G1006" s="100"/>
      <c r="H1006" s="2"/>
    </row>
    <row r="1007" spans="1:8" x14ac:dyDescent="0.2">
      <c r="A1007">
        <v>551</v>
      </c>
      <c r="B1007" s="108"/>
      <c r="C1007" s="2"/>
      <c r="D1007" s="2"/>
      <c r="E1007" s="119"/>
      <c r="F1007" s="100"/>
      <c r="G1007" s="100"/>
      <c r="H1007" s="2"/>
    </row>
    <row r="1008" spans="1:8" x14ac:dyDescent="0.2">
      <c r="A1008">
        <v>1092</v>
      </c>
      <c r="B1008" s="108"/>
      <c r="C1008" s="2"/>
      <c r="D1008" s="2"/>
      <c r="E1008" s="119"/>
      <c r="F1008" s="100"/>
      <c r="G1008" s="100"/>
      <c r="H1008" s="180"/>
    </row>
    <row r="1009" spans="1:8" x14ac:dyDescent="0.2">
      <c r="A1009">
        <v>1801</v>
      </c>
      <c r="B1009" s="108"/>
      <c r="C1009" s="2"/>
      <c r="D1009" s="2"/>
      <c r="E1009" s="119"/>
      <c r="F1009" s="100"/>
      <c r="G1009" s="2"/>
      <c r="H1009" s="2"/>
    </row>
    <row r="1010" spans="1:8" x14ac:dyDescent="0.2">
      <c r="A1010">
        <v>1592</v>
      </c>
      <c r="B1010" s="108"/>
      <c r="C1010" s="2"/>
      <c r="D1010" s="2"/>
      <c r="E1010" s="119"/>
      <c r="F1010" s="100"/>
      <c r="G1010" s="2"/>
      <c r="H1010" s="2"/>
    </row>
    <row r="1011" spans="1:8" x14ac:dyDescent="0.2">
      <c r="A1011">
        <v>1660</v>
      </c>
      <c r="B1011" s="108"/>
      <c r="C1011" s="2"/>
      <c r="D1011" s="2"/>
      <c r="E1011" s="119"/>
      <c r="F1011" s="100"/>
      <c r="G1011" s="2"/>
      <c r="H1011" s="2"/>
    </row>
    <row r="1012" spans="1:8" x14ac:dyDescent="0.2">
      <c r="A1012">
        <v>552</v>
      </c>
      <c r="B1012" s="108"/>
      <c r="C1012" s="2"/>
      <c r="D1012" s="2"/>
      <c r="E1012" s="119"/>
      <c r="F1012" s="100"/>
      <c r="G1012" s="100"/>
      <c r="H1012" s="2"/>
    </row>
    <row r="1013" spans="1:8" x14ac:dyDescent="0.2">
      <c r="A1013">
        <v>1364</v>
      </c>
      <c r="B1013" s="108"/>
      <c r="C1013" s="2"/>
      <c r="D1013" s="2"/>
      <c r="E1013" s="119"/>
      <c r="F1013" s="100"/>
      <c r="G1013" s="100"/>
      <c r="H1013" s="180"/>
    </row>
    <row r="1014" spans="1:8" x14ac:dyDescent="0.2">
      <c r="A1014">
        <v>1365</v>
      </c>
      <c r="B1014" s="108"/>
      <c r="C1014" s="2"/>
      <c r="D1014" s="2"/>
      <c r="E1014" s="119"/>
      <c r="F1014" s="100"/>
      <c r="G1014" s="100"/>
      <c r="H1014" s="180"/>
    </row>
    <row r="1015" spans="1:8" x14ac:dyDescent="0.2">
      <c r="A1015">
        <v>1366</v>
      </c>
      <c r="B1015" s="108"/>
      <c r="C1015" s="2"/>
      <c r="D1015" s="2"/>
      <c r="E1015" s="119"/>
      <c r="F1015" s="100"/>
      <c r="G1015" s="100"/>
      <c r="H1015" s="180"/>
    </row>
    <row r="1016" spans="1:8" x14ac:dyDescent="0.2">
      <c r="A1016">
        <v>1882</v>
      </c>
      <c r="B1016" s="108"/>
      <c r="C1016" s="2"/>
      <c r="D1016" s="2"/>
      <c r="E1016" s="119"/>
      <c r="F1016" s="100"/>
      <c r="G1016" s="100"/>
      <c r="H1016" s="180"/>
    </row>
    <row r="1017" spans="1:8" x14ac:dyDescent="0.2">
      <c r="A1017">
        <v>1261</v>
      </c>
      <c r="B1017" s="108"/>
      <c r="C1017" s="2"/>
      <c r="D1017" s="2"/>
      <c r="E1017" s="119"/>
      <c r="F1017" s="100"/>
      <c r="G1017" s="2"/>
      <c r="H1017" s="2"/>
    </row>
    <row r="1018" spans="1:8" x14ac:dyDescent="0.2">
      <c r="A1018">
        <v>1802</v>
      </c>
      <c r="B1018" s="108"/>
      <c r="C1018" s="2"/>
      <c r="D1018" s="2"/>
      <c r="E1018" s="119"/>
      <c r="F1018" s="100"/>
      <c r="G1018" s="2"/>
      <c r="H1018" s="2"/>
    </row>
    <row r="1019" spans="1:8" x14ac:dyDescent="0.2">
      <c r="A1019">
        <v>553</v>
      </c>
      <c r="B1019" s="108"/>
      <c r="C1019" s="2"/>
      <c r="D1019" s="2"/>
      <c r="E1019" s="119"/>
      <c r="F1019" s="100"/>
      <c r="G1019" s="100"/>
      <c r="H1019" s="2"/>
    </row>
    <row r="1020" spans="1:8" x14ac:dyDescent="0.2">
      <c r="A1020">
        <v>554</v>
      </c>
      <c r="B1020" s="108"/>
      <c r="C1020" s="2"/>
      <c r="D1020" s="2"/>
      <c r="E1020" s="119"/>
      <c r="F1020" s="100"/>
      <c r="G1020" s="100"/>
      <c r="H1020" s="2"/>
    </row>
    <row r="1021" spans="1:8" x14ac:dyDescent="0.2">
      <c r="A1021">
        <v>1183</v>
      </c>
      <c r="B1021" s="108"/>
      <c r="C1021" s="2"/>
      <c r="D1021" s="2"/>
      <c r="E1021" s="119"/>
      <c r="F1021" s="100"/>
      <c r="G1021" s="100"/>
      <c r="H1021" s="180"/>
    </row>
    <row r="1022" spans="1:8" x14ac:dyDescent="0.2">
      <c r="A1022">
        <v>1184</v>
      </c>
      <c r="B1022" s="108"/>
      <c r="C1022" s="2"/>
      <c r="D1022" s="2"/>
      <c r="E1022" s="119"/>
      <c r="F1022" s="100"/>
      <c r="G1022" s="100"/>
      <c r="H1022" s="180"/>
    </row>
    <row r="1023" spans="1:8" x14ac:dyDescent="0.2">
      <c r="A1023">
        <v>1593</v>
      </c>
      <c r="B1023" s="108"/>
      <c r="C1023" s="2"/>
      <c r="D1023" s="2"/>
      <c r="E1023" s="119"/>
      <c r="F1023" s="100"/>
      <c r="G1023" s="2"/>
      <c r="H1023" s="2"/>
    </row>
    <row r="1024" spans="1:8" x14ac:dyDescent="0.2">
      <c r="A1024">
        <v>861</v>
      </c>
      <c r="B1024" s="108"/>
      <c r="C1024" s="2"/>
      <c r="D1024" s="2"/>
      <c r="E1024" s="119"/>
      <c r="F1024" s="100"/>
      <c r="G1024" s="2"/>
      <c r="H1024" s="2"/>
    </row>
    <row r="1025" spans="1:8" x14ac:dyDescent="0.2">
      <c r="A1025">
        <v>1594</v>
      </c>
      <c r="B1025" s="108"/>
      <c r="C1025" s="2"/>
      <c r="D1025" s="2"/>
      <c r="E1025" s="119"/>
      <c r="F1025" s="100"/>
      <c r="G1025" s="2"/>
      <c r="H1025" s="2"/>
    </row>
    <row r="1026" spans="1:8" x14ac:dyDescent="0.2">
      <c r="A1026">
        <v>2016</v>
      </c>
      <c r="B1026" s="108"/>
      <c r="C1026" s="2"/>
      <c r="D1026" s="2"/>
      <c r="E1026" s="119"/>
      <c r="F1026" s="100"/>
      <c r="G1026" s="2"/>
      <c r="H1026" s="2"/>
    </row>
    <row r="1027" spans="1:8" x14ac:dyDescent="0.2">
      <c r="A1027">
        <v>1661</v>
      </c>
      <c r="B1027" s="108"/>
      <c r="C1027" s="2"/>
      <c r="D1027" s="2"/>
      <c r="E1027" s="119"/>
      <c r="F1027" s="100"/>
      <c r="G1027" s="2"/>
      <c r="H1027" s="2"/>
    </row>
    <row r="1028" spans="1:8" x14ac:dyDescent="0.2">
      <c r="A1028">
        <v>555</v>
      </c>
      <c r="B1028" s="108"/>
      <c r="C1028" s="2"/>
      <c r="D1028" s="2"/>
      <c r="E1028" s="119"/>
      <c r="F1028" s="100"/>
      <c r="G1028" s="100"/>
      <c r="H1028" s="2"/>
    </row>
    <row r="1029" spans="1:8" x14ac:dyDescent="0.2">
      <c r="A1029">
        <v>1367</v>
      </c>
      <c r="B1029" s="108"/>
      <c r="C1029" s="2"/>
      <c r="D1029" s="2"/>
      <c r="E1029" s="119"/>
      <c r="F1029" s="100"/>
      <c r="G1029" s="100"/>
      <c r="H1029" s="180"/>
    </row>
    <row r="1030" spans="1:8" x14ac:dyDescent="0.2">
      <c r="A1030">
        <v>1368</v>
      </c>
      <c r="B1030" s="108"/>
      <c r="C1030" s="2"/>
      <c r="D1030" s="2"/>
      <c r="E1030" s="119"/>
      <c r="F1030" s="100"/>
      <c r="G1030" s="100"/>
      <c r="H1030" s="2"/>
    </row>
    <row r="1031" spans="1:8" x14ac:dyDescent="0.2">
      <c r="A1031">
        <v>1909</v>
      </c>
      <c r="B1031" s="108"/>
      <c r="C1031" s="2"/>
      <c r="D1031" s="2"/>
      <c r="E1031" s="119"/>
      <c r="F1031" s="100"/>
      <c r="G1031" s="100"/>
      <c r="H1031" s="180"/>
    </row>
    <row r="1032" spans="1:8" x14ac:dyDescent="0.2">
      <c r="A1032">
        <v>1935</v>
      </c>
      <c r="B1032" s="108"/>
      <c r="C1032" s="2"/>
      <c r="D1032" s="2"/>
      <c r="E1032" s="119"/>
      <c r="F1032" s="100"/>
      <c r="G1032" s="100"/>
      <c r="H1032" s="180"/>
    </row>
    <row r="1033" spans="1:8" x14ac:dyDescent="0.2">
      <c r="A1033">
        <v>1185</v>
      </c>
      <c r="B1033" s="108"/>
      <c r="C1033" s="2"/>
      <c r="D1033" s="2"/>
      <c r="E1033" s="119"/>
      <c r="F1033" s="100"/>
      <c r="G1033" s="100"/>
      <c r="H1033" s="180"/>
    </row>
    <row r="1034" spans="1:8" x14ac:dyDescent="0.2">
      <c r="A1034">
        <v>1186</v>
      </c>
      <c r="B1034" s="108"/>
      <c r="C1034" s="2"/>
      <c r="D1034" s="2"/>
      <c r="E1034" s="119"/>
      <c r="F1034" s="100"/>
      <c r="G1034" s="100"/>
      <c r="H1034" s="180"/>
    </row>
    <row r="1035" spans="1:8" x14ac:dyDescent="0.2">
      <c r="A1035">
        <v>1187</v>
      </c>
      <c r="B1035" s="108"/>
      <c r="C1035" s="2"/>
      <c r="D1035" s="2"/>
      <c r="E1035" s="119"/>
      <c r="F1035" s="100"/>
      <c r="G1035" s="100"/>
      <c r="H1035" s="180"/>
    </row>
    <row r="1036" spans="1:8" x14ac:dyDescent="0.2">
      <c r="A1036">
        <v>1739</v>
      </c>
      <c r="B1036" s="108"/>
      <c r="C1036" s="2"/>
      <c r="D1036" s="2"/>
      <c r="E1036" s="119"/>
      <c r="F1036" s="100"/>
      <c r="G1036" s="2"/>
      <c r="H1036" s="2"/>
    </row>
    <row r="1037" spans="1:8" x14ac:dyDescent="0.2">
      <c r="A1037">
        <v>2017</v>
      </c>
      <c r="B1037" s="108"/>
      <c r="C1037" s="2"/>
      <c r="D1037" s="2"/>
      <c r="E1037" s="119"/>
      <c r="F1037" s="100"/>
      <c r="G1037" s="2"/>
      <c r="H1037" s="2"/>
    </row>
    <row r="1038" spans="1:8" x14ac:dyDescent="0.2">
      <c r="A1038">
        <v>1247</v>
      </c>
      <c r="B1038" s="108"/>
      <c r="C1038" s="2"/>
      <c r="D1038" s="2"/>
      <c r="E1038" s="119"/>
      <c r="F1038" s="100"/>
      <c r="G1038" s="2"/>
      <c r="H1038" s="2"/>
    </row>
    <row r="1039" spans="1:8" x14ac:dyDescent="0.2">
      <c r="A1039">
        <v>434</v>
      </c>
      <c r="B1039" s="108"/>
      <c r="C1039" s="2"/>
      <c r="D1039" s="2"/>
      <c r="E1039" s="119"/>
      <c r="F1039" s="100"/>
      <c r="G1039" s="2"/>
      <c r="H1039" s="2"/>
    </row>
    <row r="1040" spans="1:8" x14ac:dyDescent="0.2">
      <c r="A1040">
        <v>1035</v>
      </c>
      <c r="B1040" s="108"/>
      <c r="C1040" s="2"/>
      <c r="D1040" s="2"/>
      <c r="E1040" s="119"/>
      <c r="F1040" s="100"/>
      <c r="G1040" s="100"/>
      <c r="H1040" s="180"/>
    </row>
    <row r="1041" spans="1:8" x14ac:dyDescent="0.2">
      <c r="A1041">
        <v>1899</v>
      </c>
      <c r="B1041" s="108"/>
      <c r="C1041" s="2"/>
      <c r="D1041" s="2"/>
      <c r="E1041" s="119"/>
      <c r="F1041" s="100"/>
      <c r="G1041" s="100"/>
      <c r="H1041" s="180"/>
    </row>
    <row r="1042" spans="1:8" x14ac:dyDescent="0.2">
      <c r="A1042">
        <v>478</v>
      </c>
      <c r="B1042" s="108"/>
      <c r="C1042" s="2"/>
      <c r="D1042" s="2"/>
      <c r="E1042" s="119"/>
      <c r="F1042" s="100"/>
      <c r="G1042" s="2"/>
      <c r="H1042" s="2"/>
    </row>
    <row r="1043" spans="1:8" x14ac:dyDescent="0.2">
      <c r="A1043">
        <v>1803</v>
      </c>
      <c r="B1043" s="108"/>
      <c r="C1043" s="2"/>
      <c r="D1043" s="2"/>
      <c r="E1043" s="119"/>
      <c r="F1043" s="100"/>
      <c r="G1043" s="2"/>
      <c r="H1043" s="2"/>
    </row>
    <row r="1044" spans="1:8" x14ac:dyDescent="0.2">
      <c r="A1044">
        <v>983</v>
      </c>
      <c r="B1044" s="108"/>
      <c r="C1044" s="2"/>
      <c r="D1044" s="2"/>
      <c r="E1044" s="119"/>
      <c r="F1044" s="100"/>
      <c r="G1044" s="2"/>
      <c r="H1044" s="2"/>
    </row>
    <row r="1045" spans="1:8" x14ac:dyDescent="0.2">
      <c r="A1045">
        <v>1369</v>
      </c>
      <c r="B1045" s="108"/>
      <c r="C1045" s="2"/>
      <c r="D1045" s="2"/>
      <c r="E1045" s="119"/>
      <c r="F1045" s="100"/>
      <c r="G1045" s="100"/>
      <c r="H1045" s="180"/>
    </row>
    <row r="1046" spans="1:8" x14ac:dyDescent="0.2">
      <c r="A1046">
        <v>556</v>
      </c>
      <c r="B1046" s="108"/>
      <c r="C1046" s="2"/>
      <c r="D1046" s="2"/>
      <c r="E1046" s="119"/>
      <c r="F1046" s="100"/>
      <c r="G1046" s="100"/>
      <c r="H1046" s="2"/>
    </row>
    <row r="1047" spans="1:8" x14ac:dyDescent="0.2">
      <c r="A1047">
        <v>1595</v>
      </c>
      <c r="B1047" s="108"/>
      <c r="C1047" s="2"/>
      <c r="D1047" s="2"/>
      <c r="E1047" s="119"/>
      <c r="F1047" s="100"/>
      <c r="G1047" s="2"/>
      <c r="H1047" s="2"/>
    </row>
    <row r="1048" spans="1:8" x14ac:dyDescent="0.2">
      <c r="A1048">
        <v>1853</v>
      </c>
      <c r="B1048" s="108"/>
      <c r="C1048" s="2"/>
      <c r="D1048" s="2"/>
      <c r="E1048" s="119"/>
      <c r="F1048" s="100"/>
      <c r="G1048" s="2"/>
      <c r="H1048" s="2"/>
    </row>
    <row r="1049" spans="1:8" x14ac:dyDescent="0.2">
      <c r="A1049">
        <v>1854</v>
      </c>
      <c r="B1049" s="108"/>
      <c r="C1049" s="2"/>
      <c r="D1049" s="2"/>
      <c r="E1049" s="119"/>
      <c r="F1049" s="100"/>
      <c r="G1049" s="2"/>
      <c r="H1049" s="2"/>
    </row>
    <row r="1050" spans="1:8" x14ac:dyDescent="0.2">
      <c r="A1050">
        <v>557</v>
      </c>
      <c r="B1050" s="108"/>
      <c r="C1050" s="2"/>
      <c r="D1050" s="2"/>
      <c r="E1050" s="119"/>
      <c r="F1050" s="100"/>
      <c r="G1050" s="100"/>
      <c r="H1050" s="2"/>
    </row>
    <row r="1051" spans="1:8" x14ac:dyDescent="0.2">
      <c r="A1051">
        <v>1072</v>
      </c>
      <c r="B1051" s="108"/>
      <c r="C1051" s="2"/>
      <c r="D1051" s="2"/>
      <c r="E1051" s="119"/>
      <c r="F1051" s="100"/>
      <c r="G1051" s="100"/>
      <c r="H1051" s="180"/>
    </row>
    <row r="1052" spans="1:8" x14ac:dyDescent="0.2">
      <c r="A1052">
        <v>1188</v>
      </c>
      <c r="B1052" s="108"/>
      <c r="C1052" s="2"/>
      <c r="D1052" s="2"/>
      <c r="E1052" s="119"/>
      <c r="F1052" s="100"/>
      <c r="G1052" s="100"/>
      <c r="H1052" s="180"/>
    </row>
    <row r="1053" spans="1:8" x14ac:dyDescent="0.2">
      <c r="A1053">
        <v>881</v>
      </c>
      <c r="B1053" s="108"/>
      <c r="C1053" s="2"/>
      <c r="D1053" s="2"/>
      <c r="E1053" s="119"/>
      <c r="F1053" s="100"/>
      <c r="G1053" s="2"/>
      <c r="H1053" s="2"/>
    </row>
    <row r="1054" spans="1:8" x14ac:dyDescent="0.2">
      <c r="A1054">
        <v>1596</v>
      </c>
      <c r="B1054" s="108"/>
      <c r="C1054" s="2"/>
      <c r="D1054" s="2"/>
      <c r="E1054" s="119"/>
      <c r="F1054" s="100"/>
      <c r="G1054" s="2"/>
      <c r="H1054" s="2"/>
    </row>
    <row r="1055" spans="1:8" x14ac:dyDescent="0.2">
      <c r="A1055">
        <v>984</v>
      </c>
      <c r="B1055" s="108"/>
      <c r="C1055" s="2"/>
      <c r="D1055" s="2"/>
      <c r="E1055" s="119"/>
      <c r="F1055" s="100"/>
      <c r="G1055" s="2"/>
      <c r="H1055" s="2"/>
    </row>
    <row r="1056" spans="1:8" x14ac:dyDescent="0.2">
      <c r="A1056">
        <v>1370</v>
      </c>
      <c r="B1056" s="108"/>
      <c r="C1056" s="2"/>
      <c r="D1056" s="2"/>
      <c r="E1056" s="119"/>
      <c r="F1056" s="100"/>
      <c r="G1056" s="100"/>
      <c r="H1056" s="180"/>
    </row>
    <row r="1057" spans="1:8" x14ac:dyDescent="0.2">
      <c r="A1057">
        <v>558</v>
      </c>
      <c r="B1057" s="108"/>
      <c r="C1057" s="2"/>
      <c r="D1057" s="2"/>
      <c r="E1057" s="119"/>
      <c r="F1057" s="100"/>
      <c r="G1057" s="100"/>
      <c r="H1057" s="2"/>
    </row>
    <row r="1058" spans="1:8" x14ac:dyDescent="0.2">
      <c r="A1058">
        <v>1371</v>
      </c>
      <c r="B1058" s="108"/>
      <c r="C1058" s="2"/>
      <c r="D1058" s="2"/>
      <c r="E1058" s="119"/>
      <c r="F1058" s="100"/>
      <c r="G1058" s="100"/>
      <c r="H1058" s="2"/>
    </row>
    <row r="1059" spans="1:8" x14ac:dyDescent="0.2">
      <c r="A1059">
        <v>1373</v>
      </c>
      <c r="B1059" s="108"/>
      <c r="C1059" s="2"/>
      <c r="D1059" s="2"/>
      <c r="E1059" s="119"/>
      <c r="F1059" s="100"/>
      <c r="G1059" s="100"/>
      <c r="H1059" s="2"/>
    </row>
    <row r="1060" spans="1:8" x14ac:dyDescent="0.2">
      <c r="A1060">
        <v>559</v>
      </c>
      <c r="B1060" s="108"/>
      <c r="C1060" s="2"/>
      <c r="D1060" s="2"/>
      <c r="E1060" s="119"/>
      <c r="F1060" s="100"/>
      <c r="G1060" s="100"/>
      <c r="H1060" s="2"/>
    </row>
    <row r="1061" spans="1:8" x14ac:dyDescent="0.2">
      <c r="A1061">
        <v>1058</v>
      </c>
      <c r="B1061" s="108"/>
      <c r="C1061" s="2"/>
      <c r="D1061" s="2"/>
      <c r="E1061" s="119"/>
      <c r="F1061" s="100"/>
      <c r="G1061" s="100"/>
      <c r="H1061" s="180"/>
    </row>
    <row r="1062" spans="1:8" x14ac:dyDescent="0.2">
      <c r="A1062">
        <v>1804</v>
      </c>
      <c r="B1062" s="108"/>
      <c r="C1062" s="2"/>
      <c r="D1062" s="2"/>
      <c r="E1062" s="119"/>
      <c r="F1062" s="100"/>
      <c r="G1062" s="2"/>
      <c r="H1062" s="2"/>
    </row>
    <row r="1063" spans="1:8" x14ac:dyDescent="0.2">
      <c r="A1063">
        <v>1372</v>
      </c>
      <c r="B1063" s="108"/>
      <c r="C1063" s="2"/>
      <c r="D1063" s="2"/>
      <c r="E1063" s="119"/>
      <c r="F1063" s="100"/>
      <c r="G1063" s="100"/>
      <c r="H1063" s="180"/>
    </row>
    <row r="1064" spans="1:8" x14ac:dyDescent="0.2">
      <c r="A1064">
        <v>560</v>
      </c>
      <c r="B1064" s="108"/>
      <c r="C1064" s="2"/>
      <c r="D1064" s="2"/>
      <c r="E1064" s="119"/>
      <c r="F1064" s="100"/>
      <c r="G1064" s="100"/>
      <c r="H1064" s="2"/>
    </row>
    <row r="1065" spans="1:8" x14ac:dyDescent="0.2">
      <c r="A1065">
        <v>1374</v>
      </c>
      <c r="B1065" s="108"/>
      <c r="C1065" s="2"/>
      <c r="D1065" s="2"/>
      <c r="E1065" s="119"/>
      <c r="F1065" s="100"/>
      <c r="G1065" s="100"/>
      <c r="H1065" s="180"/>
    </row>
    <row r="1066" spans="1:8" x14ac:dyDescent="0.2">
      <c r="A1066">
        <v>1957</v>
      </c>
      <c r="B1066" s="108"/>
      <c r="C1066" s="2"/>
      <c r="D1066" s="2"/>
      <c r="E1066" s="119"/>
      <c r="F1066" s="100"/>
      <c r="G1066" s="100"/>
      <c r="H1066" s="180"/>
    </row>
    <row r="1067" spans="1:8" x14ac:dyDescent="0.2">
      <c r="A1067">
        <v>1597</v>
      </c>
      <c r="B1067" s="108"/>
      <c r="C1067" s="2"/>
      <c r="D1067" s="2"/>
      <c r="E1067" s="119"/>
      <c r="F1067" s="100"/>
      <c r="G1067" s="2"/>
      <c r="H1067" s="2"/>
    </row>
    <row r="1068" spans="1:8" x14ac:dyDescent="0.2">
      <c r="A1068">
        <v>2018</v>
      </c>
      <c r="B1068" s="108"/>
      <c r="C1068" s="2"/>
      <c r="D1068" s="2"/>
      <c r="E1068" s="119"/>
      <c r="F1068" s="100"/>
      <c r="G1068" s="2"/>
      <c r="H1068" s="2"/>
    </row>
    <row r="1069" spans="1:8" x14ac:dyDescent="0.2">
      <c r="A1069">
        <v>862</v>
      </c>
      <c r="B1069" s="108"/>
      <c r="C1069" s="2"/>
      <c r="D1069" s="2"/>
      <c r="E1069" s="119"/>
      <c r="F1069" s="100"/>
      <c r="G1069" s="2"/>
      <c r="H1069" s="2"/>
    </row>
    <row r="1070" spans="1:8" x14ac:dyDescent="0.2">
      <c r="A1070">
        <v>1598</v>
      </c>
      <c r="B1070" s="108"/>
      <c r="C1070" s="2"/>
      <c r="D1070" s="2"/>
      <c r="E1070" s="119"/>
      <c r="F1070" s="100"/>
      <c r="G1070" s="2"/>
      <c r="H1070" s="2"/>
    </row>
    <row r="1071" spans="1:8" x14ac:dyDescent="0.2">
      <c r="A1071">
        <v>1375</v>
      </c>
      <c r="B1071" s="108"/>
      <c r="C1071" s="2"/>
      <c r="D1071" s="2"/>
      <c r="E1071" s="119"/>
      <c r="F1071" s="100"/>
      <c r="G1071" s="100"/>
      <c r="H1071" s="180"/>
    </row>
    <row r="1072" spans="1:8" x14ac:dyDescent="0.2">
      <c r="A1072">
        <v>1376</v>
      </c>
      <c r="B1072" s="108"/>
      <c r="C1072" s="2"/>
      <c r="D1072" s="2"/>
      <c r="E1072" s="119"/>
      <c r="F1072" s="100"/>
      <c r="G1072" s="100"/>
      <c r="H1072" s="180"/>
    </row>
    <row r="1073" spans="1:8" x14ac:dyDescent="0.2">
      <c r="A1073">
        <v>561</v>
      </c>
      <c r="B1073" s="108"/>
      <c r="C1073" s="2"/>
      <c r="D1073" s="2"/>
      <c r="E1073" s="119"/>
      <c r="F1073" s="100"/>
      <c r="G1073" s="100"/>
      <c r="H1073" s="2"/>
    </row>
    <row r="1074" spans="1:8" x14ac:dyDescent="0.2">
      <c r="A1074">
        <v>1958</v>
      </c>
      <c r="B1074" s="108"/>
      <c r="C1074" s="2"/>
      <c r="D1074" s="2"/>
      <c r="E1074" s="119"/>
      <c r="F1074" s="100"/>
      <c r="G1074" s="100"/>
      <c r="H1074" s="180"/>
    </row>
    <row r="1075" spans="1:8" x14ac:dyDescent="0.2">
      <c r="A1075">
        <v>1189</v>
      </c>
      <c r="B1075" s="108"/>
      <c r="C1075" s="2"/>
      <c r="D1075" s="2"/>
      <c r="E1075" s="119"/>
      <c r="F1075" s="100"/>
      <c r="G1075" s="100"/>
      <c r="H1075" s="180"/>
    </row>
    <row r="1076" spans="1:8" x14ac:dyDescent="0.2">
      <c r="A1076">
        <v>1190</v>
      </c>
      <c r="B1076" s="108"/>
      <c r="C1076" s="2"/>
      <c r="D1076" s="2"/>
      <c r="E1076" s="119"/>
      <c r="F1076" s="100"/>
      <c r="G1076" s="100"/>
      <c r="H1076" s="180"/>
    </row>
    <row r="1077" spans="1:8" x14ac:dyDescent="0.2">
      <c r="A1077">
        <v>863</v>
      </c>
      <c r="B1077" s="108"/>
      <c r="C1077" s="2"/>
      <c r="D1077" s="2"/>
      <c r="E1077" s="119"/>
      <c r="F1077" s="100"/>
      <c r="G1077" s="2"/>
      <c r="H1077" s="2"/>
    </row>
    <row r="1078" spans="1:8" x14ac:dyDescent="0.2">
      <c r="A1078">
        <v>1518</v>
      </c>
      <c r="B1078" s="108"/>
      <c r="C1078" s="2"/>
      <c r="D1078" s="2"/>
      <c r="E1078" s="119"/>
      <c r="F1078" s="100"/>
      <c r="G1078" s="2"/>
      <c r="H1078" s="2"/>
    </row>
    <row r="1079" spans="1:8" x14ac:dyDescent="0.2">
      <c r="A1079">
        <v>864</v>
      </c>
      <c r="B1079" s="108"/>
      <c r="C1079" s="2"/>
      <c r="D1079" s="2"/>
      <c r="E1079" s="119"/>
      <c r="F1079" s="100"/>
      <c r="G1079" s="2"/>
      <c r="H1079" s="2"/>
    </row>
    <row r="1080" spans="1:8" x14ac:dyDescent="0.2">
      <c r="A1080">
        <v>1248</v>
      </c>
      <c r="B1080" s="108"/>
      <c r="C1080" s="2"/>
      <c r="D1080" s="2"/>
      <c r="E1080" s="119"/>
      <c r="F1080" s="100"/>
      <c r="G1080" s="2"/>
      <c r="H1080" s="2"/>
    </row>
    <row r="1081" spans="1:8" x14ac:dyDescent="0.2">
      <c r="A1081">
        <v>783</v>
      </c>
      <c r="B1081" s="108"/>
      <c r="C1081" s="2"/>
      <c r="D1081" s="2"/>
      <c r="E1081" s="119"/>
      <c r="F1081" s="100"/>
      <c r="G1081" s="2"/>
      <c r="H1081" s="2"/>
    </row>
    <row r="1082" spans="1:8" x14ac:dyDescent="0.2">
      <c r="A1082">
        <v>784</v>
      </c>
      <c r="B1082" s="108"/>
      <c r="C1082" s="2"/>
      <c r="D1082" s="2"/>
      <c r="E1082" s="119"/>
      <c r="F1082" s="100"/>
      <c r="G1082" s="2"/>
      <c r="H1082" s="2"/>
    </row>
    <row r="1083" spans="1:8" x14ac:dyDescent="0.2">
      <c r="A1083">
        <v>819</v>
      </c>
      <c r="B1083" s="108"/>
      <c r="C1083" s="2"/>
      <c r="D1083" s="2"/>
      <c r="E1083" s="119"/>
      <c r="F1083" s="100"/>
      <c r="G1083" s="2"/>
      <c r="H1083" s="2"/>
    </row>
    <row r="1084" spans="1:8" x14ac:dyDescent="0.2">
      <c r="A1084">
        <v>820</v>
      </c>
      <c r="B1084" s="108"/>
      <c r="C1084" s="2"/>
      <c r="D1084" s="2"/>
      <c r="E1084" s="119"/>
      <c r="F1084" s="100"/>
      <c r="G1084" s="2"/>
      <c r="H1084" s="2"/>
    </row>
    <row r="1085" spans="1:8" x14ac:dyDescent="0.2">
      <c r="A1085">
        <v>986</v>
      </c>
      <c r="B1085" s="108"/>
      <c r="C1085" s="2"/>
      <c r="D1085" s="2"/>
      <c r="E1085" s="119"/>
      <c r="F1085" s="100"/>
      <c r="G1085" s="2"/>
      <c r="H1085" s="2"/>
    </row>
    <row r="1086" spans="1:8" x14ac:dyDescent="0.2">
      <c r="A1086">
        <v>1687</v>
      </c>
      <c r="B1086" s="108"/>
      <c r="C1086" s="2"/>
      <c r="D1086" s="2"/>
      <c r="E1086" s="119"/>
      <c r="F1086" s="100"/>
      <c r="G1086" s="2"/>
      <c r="H1086" s="2"/>
    </row>
    <row r="1087" spans="1:8" x14ac:dyDescent="0.2">
      <c r="A1087">
        <v>1377</v>
      </c>
      <c r="B1087" s="108"/>
      <c r="C1087" s="2"/>
      <c r="D1087" s="2"/>
      <c r="E1087" s="119"/>
      <c r="F1087" s="100"/>
      <c r="G1087" s="100"/>
      <c r="H1087" s="180"/>
    </row>
    <row r="1088" spans="1:8" x14ac:dyDescent="0.2">
      <c r="A1088">
        <v>562</v>
      </c>
      <c r="B1088" s="108"/>
      <c r="C1088" s="2"/>
      <c r="D1088" s="2"/>
      <c r="E1088" s="119"/>
      <c r="F1088" s="100"/>
      <c r="G1088" s="100"/>
      <c r="H1088" s="2"/>
    </row>
    <row r="1089" spans="1:8" x14ac:dyDescent="0.2">
      <c r="A1089">
        <v>1378</v>
      </c>
      <c r="B1089" s="108"/>
      <c r="C1089" s="2"/>
      <c r="D1089" s="2"/>
      <c r="E1089" s="119"/>
      <c r="F1089" s="100"/>
      <c r="G1089" s="100"/>
      <c r="H1089" s="180"/>
    </row>
    <row r="1090" spans="1:8" x14ac:dyDescent="0.2">
      <c r="A1090">
        <v>1379</v>
      </c>
      <c r="B1090" s="108"/>
      <c r="C1090" s="2"/>
      <c r="D1090" s="2"/>
      <c r="E1090" s="119"/>
      <c r="F1090" s="100"/>
      <c r="G1090" s="100"/>
      <c r="H1090" s="2"/>
    </row>
    <row r="1091" spans="1:8" x14ac:dyDescent="0.2">
      <c r="A1091">
        <v>1805</v>
      </c>
      <c r="B1091" s="108"/>
      <c r="C1091" s="2"/>
      <c r="D1091" s="2"/>
      <c r="E1091" s="119"/>
      <c r="F1091" s="100"/>
      <c r="G1091" s="2"/>
      <c r="H1091" s="2"/>
    </row>
    <row r="1092" spans="1:8" x14ac:dyDescent="0.2">
      <c r="A1092">
        <v>1740</v>
      </c>
      <c r="B1092" s="108"/>
      <c r="C1092" s="2"/>
      <c r="D1092" s="2"/>
      <c r="E1092" s="119"/>
      <c r="F1092" s="100"/>
      <c r="G1092" s="2"/>
      <c r="H1092" s="2"/>
    </row>
    <row r="1093" spans="1:8" x14ac:dyDescent="0.2">
      <c r="A1093">
        <v>563</v>
      </c>
      <c r="B1093" s="108"/>
      <c r="C1093" s="2"/>
      <c r="D1093" s="2"/>
      <c r="E1093" s="119"/>
      <c r="F1093" s="100"/>
      <c r="G1093" s="100"/>
      <c r="H1093" s="2"/>
    </row>
    <row r="1094" spans="1:8" x14ac:dyDescent="0.2">
      <c r="A1094">
        <v>564</v>
      </c>
      <c r="B1094" s="108"/>
      <c r="C1094" s="2"/>
      <c r="D1094" s="2"/>
      <c r="E1094" s="119"/>
      <c r="F1094" s="100"/>
      <c r="G1094" s="100"/>
      <c r="H1094" s="2"/>
    </row>
    <row r="1095" spans="1:8" x14ac:dyDescent="0.2">
      <c r="A1095">
        <v>2019</v>
      </c>
      <c r="B1095" s="108"/>
      <c r="C1095" s="2"/>
      <c r="D1095" s="2"/>
      <c r="E1095" s="119"/>
      <c r="F1095" s="100"/>
      <c r="G1095" s="2"/>
      <c r="H1095" s="2"/>
    </row>
    <row r="1096" spans="1:8" x14ac:dyDescent="0.2">
      <c r="A1096">
        <v>821</v>
      </c>
      <c r="B1096" s="108"/>
      <c r="C1096" s="2"/>
      <c r="D1096" s="2"/>
      <c r="E1096" s="119"/>
      <c r="F1096" s="100"/>
      <c r="G1096" s="2"/>
      <c r="H1096" s="2"/>
    </row>
    <row r="1097" spans="1:8" x14ac:dyDescent="0.2">
      <c r="A1097">
        <v>1662</v>
      </c>
      <c r="B1097" s="108"/>
      <c r="C1097" s="2"/>
      <c r="D1097" s="2"/>
      <c r="E1097" s="119"/>
      <c r="F1097" s="100"/>
      <c r="G1097" s="2"/>
      <c r="H1097" s="2"/>
    </row>
    <row r="1098" spans="1:8" x14ac:dyDescent="0.2">
      <c r="A1098">
        <v>474</v>
      </c>
      <c r="B1098" s="108"/>
      <c r="C1098" s="2"/>
      <c r="D1098" s="2"/>
      <c r="E1098" s="119"/>
      <c r="F1098" s="100"/>
      <c r="G1098" s="2"/>
      <c r="H1098" s="2"/>
    </row>
    <row r="1099" spans="1:8" x14ac:dyDescent="0.2">
      <c r="A1099">
        <v>565</v>
      </c>
      <c r="B1099" s="108"/>
      <c r="C1099" s="2"/>
      <c r="D1099" s="2"/>
      <c r="E1099" s="119"/>
      <c r="F1099" s="100"/>
      <c r="G1099" s="100"/>
      <c r="H1099" s="2"/>
    </row>
    <row r="1100" spans="1:8" x14ac:dyDescent="0.2">
      <c r="A1100">
        <v>566</v>
      </c>
      <c r="B1100" s="108"/>
      <c r="C1100" s="2"/>
      <c r="D1100" s="2"/>
      <c r="E1100" s="119"/>
      <c r="F1100" s="100"/>
      <c r="G1100" s="100"/>
      <c r="H1100" s="2"/>
    </row>
    <row r="1101" spans="1:8" x14ac:dyDescent="0.2">
      <c r="A1101">
        <v>567</v>
      </c>
      <c r="B1101" s="108"/>
      <c r="C1101" s="2"/>
      <c r="D1101" s="2"/>
      <c r="E1101" s="119"/>
      <c r="F1101" s="100"/>
      <c r="G1101" s="100"/>
      <c r="H1101" s="2"/>
    </row>
    <row r="1102" spans="1:8" x14ac:dyDescent="0.2">
      <c r="A1102">
        <v>568</v>
      </c>
      <c r="B1102" s="108"/>
      <c r="C1102" s="2"/>
      <c r="D1102" s="2"/>
      <c r="E1102" s="119"/>
      <c r="F1102" s="100"/>
      <c r="G1102" s="100"/>
      <c r="H1102" s="2"/>
    </row>
    <row r="1103" spans="1:8" x14ac:dyDescent="0.2">
      <c r="A1103">
        <v>2020</v>
      </c>
      <c r="B1103" s="108"/>
      <c r="C1103" s="2"/>
      <c r="D1103" s="2"/>
      <c r="E1103" s="119"/>
      <c r="F1103" s="100"/>
      <c r="G1103" s="2"/>
      <c r="H1103" s="2"/>
    </row>
    <row r="1104" spans="1:8" x14ac:dyDescent="0.2">
      <c r="A1104">
        <v>1855</v>
      </c>
      <c r="B1104" s="108"/>
      <c r="C1104" s="2"/>
      <c r="D1104" s="2"/>
      <c r="E1104" s="119"/>
      <c r="F1104" s="100"/>
      <c r="G1104" s="2"/>
      <c r="H1104" s="2"/>
    </row>
    <row r="1105" spans="1:8" x14ac:dyDescent="0.2">
      <c r="A1105">
        <v>822</v>
      </c>
      <c r="B1105" s="108"/>
      <c r="C1105" s="2"/>
      <c r="D1105" s="2"/>
      <c r="E1105" s="119"/>
      <c r="F1105" s="100"/>
      <c r="G1105" s="2"/>
      <c r="H1105" s="2"/>
    </row>
    <row r="1106" spans="1:8" x14ac:dyDescent="0.2">
      <c r="A1106">
        <v>823</v>
      </c>
      <c r="B1106" s="108"/>
      <c r="C1106" s="2"/>
      <c r="D1106" s="2"/>
      <c r="E1106" s="119"/>
      <c r="F1106" s="100"/>
      <c r="G1106" s="2"/>
      <c r="H1106" s="2"/>
    </row>
    <row r="1107" spans="1:8" x14ac:dyDescent="0.2">
      <c r="A1107">
        <v>569</v>
      </c>
      <c r="B1107" s="108"/>
      <c r="C1107" s="2"/>
      <c r="D1107" s="2"/>
      <c r="E1107" s="119"/>
      <c r="F1107" s="100"/>
      <c r="G1107" s="100"/>
      <c r="H1107" s="2"/>
    </row>
    <row r="1108" spans="1:8" x14ac:dyDescent="0.2">
      <c r="A1108">
        <v>1599</v>
      </c>
      <c r="B1108" s="108"/>
      <c r="C1108" s="2"/>
      <c r="D1108" s="2"/>
      <c r="E1108" s="119"/>
      <c r="F1108" s="100"/>
      <c r="G1108" s="2"/>
      <c r="H1108" s="2"/>
    </row>
    <row r="1109" spans="1:8" x14ac:dyDescent="0.2">
      <c r="A1109">
        <v>1600</v>
      </c>
      <c r="B1109" s="108"/>
      <c r="C1109" s="2"/>
      <c r="D1109" s="2"/>
      <c r="E1109" s="119"/>
      <c r="F1109" s="100"/>
      <c r="G1109" s="2"/>
      <c r="H1109" s="2"/>
    </row>
    <row r="1110" spans="1:8" x14ac:dyDescent="0.2">
      <c r="A1110">
        <v>1663</v>
      </c>
      <c r="B1110" s="108"/>
      <c r="C1110" s="2"/>
      <c r="D1110" s="2"/>
      <c r="E1110" s="119"/>
      <c r="F1110" s="100"/>
      <c r="G1110" s="2"/>
      <c r="H1110" s="2"/>
    </row>
    <row r="1111" spans="1:8" x14ac:dyDescent="0.2">
      <c r="A1111">
        <v>1380</v>
      </c>
      <c r="B1111" s="108"/>
      <c r="C1111" s="2"/>
      <c r="D1111" s="2"/>
      <c r="E1111" s="119"/>
      <c r="F1111" s="100"/>
      <c r="G1111" s="100"/>
      <c r="H1111" s="180"/>
    </row>
    <row r="1112" spans="1:8" x14ac:dyDescent="0.2">
      <c r="A1112">
        <v>1073</v>
      </c>
      <c r="B1112" s="108"/>
      <c r="C1112" s="2"/>
      <c r="D1112" s="2"/>
      <c r="E1112" s="119"/>
      <c r="F1112" s="100"/>
      <c r="G1112" s="100"/>
      <c r="H1112" s="180"/>
    </row>
    <row r="1113" spans="1:8" x14ac:dyDescent="0.2">
      <c r="A1113">
        <v>1936</v>
      </c>
      <c r="B1113" s="108"/>
      <c r="C1113" s="2"/>
      <c r="D1113" s="2"/>
      <c r="E1113" s="119"/>
      <c r="F1113" s="100"/>
      <c r="G1113" s="100"/>
      <c r="H1113" s="180"/>
    </row>
    <row r="1114" spans="1:8" x14ac:dyDescent="0.2">
      <c r="A1114">
        <v>2021</v>
      </c>
      <c r="B1114" s="108"/>
      <c r="C1114" s="2"/>
      <c r="D1114" s="2"/>
      <c r="E1114" s="119"/>
      <c r="F1114" s="100"/>
      <c r="G1114" s="2"/>
      <c r="H1114" s="2"/>
    </row>
    <row r="1115" spans="1:8" x14ac:dyDescent="0.2">
      <c r="A1115">
        <v>1381</v>
      </c>
      <c r="B1115" s="108"/>
      <c r="C1115" s="2"/>
      <c r="D1115" s="2"/>
      <c r="E1115" s="119"/>
      <c r="F1115" s="100"/>
      <c r="G1115" s="100"/>
      <c r="H1115" s="180"/>
    </row>
    <row r="1116" spans="1:8" x14ac:dyDescent="0.2">
      <c r="A1116">
        <v>570</v>
      </c>
      <c r="B1116" s="108"/>
      <c r="C1116" s="2"/>
      <c r="D1116" s="2"/>
      <c r="E1116" s="119"/>
      <c r="F1116" s="100"/>
      <c r="G1116" s="100"/>
      <c r="H1116" s="2"/>
    </row>
    <row r="1117" spans="1:8" x14ac:dyDescent="0.2">
      <c r="A1117">
        <v>572</v>
      </c>
      <c r="B1117" s="108"/>
      <c r="C1117" s="2"/>
      <c r="D1117" s="2"/>
      <c r="E1117" s="119"/>
      <c r="F1117" s="100"/>
      <c r="G1117" s="100"/>
      <c r="H1117" s="2"/>
    </row>
    <row r="1118" spans="1:8" x14ac:dyDescent="0.2">
      <c r="A1118">
        <v>1923</v>
      </c>
      <c r="B1118" s="108"/>
      <c r="C1118" s="2"/>
      <c r="D1118" s="2"/>
      <c r="E1118" s="119"/>
      <c r="F1118" s="100"/>
      <c r="G1118" s="100"/>
      <c r="H1118" s="180"/>
    </row>
    <row r="1119" spans="1:8" x14ac:dyDescent="0.2">
      <c r="A1119">
        <v>1191</v>
      </c>
      <c r="B1119" s="108"/>
      <c r="C1119" s="2"/>
      <c r="D1119" s="2"/>
      <c r="E1119" s="119"/>
      <c r="F1119" s="100"/>
      <c r="G1119" s="100"/>
      <c r="H1119" s="180"/>
    </row>
    <row r="1120" spans="1:8" x14ac:dyDescent="0.2">
      <c r="A1120">
        <v>1192</v>
      </c>
      <c r="B1120" s="108"/>
      <c r="C1120" s="2"/>
      <c r="D1120" s="2"/>
      <c r="E1120" s="119"/>
      <c r="F1120" s="100"/>
      <c r="G1120" s="100"/>
      <c r="H1120" s="180"/>
    </row>
    <row r="1121" spans="1:8" x14ac:dyDescent="0.2">
      <c r="A1121">
        <v>1664</v>
      </c>
      <c r="B1121" s="108"/>
      <c r="C1121" s="2"/>
      <c r="D1121" s="2"/>
      <c r="E1121" s="119"/>
      <c r="F1121" s="100"/>
      <c r="G1121" s="2"/>
      <c r="H1121" s="2"/>
    </row>
    <row r="1122" spans="1:8" x14ac:dyDescent="0.2">
      <c r="A1122">
        <v>882</v>
      </c>
      <c r="B1122" s="108"/>
      <c r="C1122" s="2"/>
      <c r="D1122" s="2"/>
      <c r="E1122" s="119"/>
      <c r="F1122" s="100"/>
      <c r="G1122" s="2"/>
      <c r="H1122" s="2"/>
    </row>
    <row r="1123" spans="1:8" x14ac:dyDescent="0.2">
      <c r="A1123">
        <v>1235</v>
      </c>
      <c r="B1123" s="108"/>
      <c r="C1123" s="2"/>
      <c r="D1123" s="2"/>
      <c r="E1123" s="119"/>
      <c r="F1123" s="100"/>
      <c r="G1123" s="2"/>
      <c r="H1123" s="2"/>
    </row>
    <row r="1124" spans="1:8" x14ac:dyDescent="0.2">
      <c r="A1124">
        <v>1601</v>
      </c>
      <c r="B1124" s="108"/>
      <c r="C1124" s="2"/>
      <c r="D1124" s="2"/>
      <c r="E1124" s="119"/>
      <c r="F1124" s="100"/>
      <c r="G1124" s="2"/>
      <c r="H1124" s="2"/>
    </row>
    <row r="1125" spans="1:8" x14ac:dyDescent="0.2">
      <c r="A1125">
        <v>1249</v>
      </c>
      <c r="B1125" s="108"/>
      <c r="C1125" s="2"/>
      <c r="D1125" s="2"/>
      <c r="E1125" s="119"/>
      <c r="F1125" s="100"/>
      <c r="G1125" s="2"/>
      <c r="H1125" s="2"/>
    </row>
    <row r="1126" spans="1:8" x14ac:dyDescent="0.2">
      <c r="A1126">
        <v>2022</v>
      </c>
      <c r="B1126" s="108"/>
      <c r="C1126" s="2"/>
      <c r="D1126" s="2"/>
      <c r="E1126" s="119"/>
      <c r="F1126" s="100"/>
      <c r="G1126" s="2"/>
      <c r="H1126" s="2"/>
    </row>
    <row r="1127" spans="1:8" x14ac:dyDescent="0.2">
      <c r="A1127">
        <v>457</v>
      </c>
      <c r="B1127" s="108"/>
      <c r="C1127" s="2"/>
      <c r="D1127" s="2"/>
      <c r="E1127" s="119"/>
      <c r="F1127" s="100"/>
      <c r="G1127" s="100"/>
      <c r="H1127" s="2"/>
    </row>
    <row r="1128" spans="1:8" x14ac:dyDescent="0.2">
      <c r="A1128">
        <v>932</v>
      </c>
      <c r="B1128" s="108"/>
      <c r="C1128" s="2"/>
      <c r="D1128" s="2"/>
      <c r="E1128" s="119"/>
      <c r="F1128" s="100"/>
      <c r="G1128" s="2"/>
      <c r="H1128" s="2"/>
    </row>
    <row r="1129" spans="1:8" x14ac:dyDescent="0.2">
      <c r="A1129">
        <v>1806</v>
      </c>
      <c r="B1129" s="108"/>
      <c r="C1129" s="2"/>
      <c r="D1129" s="2"/>
      <c r="E1129" s="119"/>
      <c r="F1129" s="100"/>
      <c r="G1129" s="2"/>
      <c r="H1129" s="2"/>
    </row>
    <row r="1130" spans="1:8" x14ac:dyDescent="0.2">
      <c r="A1130">
        <v>1382</v>
      </c>
      <c r="B1130" s="108"/>
      <c r="C1130" s="2"/>
      <c r="D1130" s="2"/>
      <c r="E1130" s="119"/>
      <c r="F1130" s="100"/>
      <c r="G1130" s="100"/>
      <c r="H1130" s="180"/>
    </row>
    <row r="1131" spans="1:8" x14ac:dyDescent="0.2">
      <c r="A1131">
        <v>1383</v>
      </c>
      <c r="B1131" s="108"/>
      <c r="C1131" s="2"/>
      <c r="D1131" s="2"/>
      <c r="E1131" s="119"/>
      <c r="F1131" s="100"/>
      <c r="G1131" s="100"/>
      <c r="H1131" s="2"/>
    </row>
    <row r="1132" spans="1:8" x14ac:dyDescent="0.2">
      <c r="A1132">
        <v>573</v>
      </c>
      <c r="B1132" s="108"/>
      <c r="C1132" s="2"/>
      <c r="D1132" s="2"/>
      <c r="E1132" s="119"/>
      <c r="F1132" s="100"/>
      <c r="G1132" s="100"/>
      <c r="H1132" s="2"/>
    </row>
    <row r="1133" spans="1:8" x14ac:dyDescent="0.2">
      <c r="A1133">
        <v>1384</v>
      </c>
      <c r="B1133" s="108"/>
      <c r="C1133" s="2"/>
      <c r="D1133" s="2"/>
      <c r="E1133" s="119"/>
      <c r="F1133" s="100"/>
      <c r="G1133" s="100"/>
      <c r="H1133" s="2"/>
    </row>
    <row r="1134" spans="1:8" x14ac:dyDescent="0.2">
      <c r="A1134">
        <v>1900</v>
      </c>
      <c r="B1134" s="108"/>
      <c r="C1134" s="2"/>
      <c r="D1134" s="2"/>
      <c r="E1134" s="119"/>
      <c r="F1134" s="100"/>
      <c r="G1134" s="100"/>
      <c r="H1134" s="180"/>
    </row>
    <row r="1135" spans="1:8" x14ac:dyDescent="0.2">
      <c r="A1135">
        <v>1602</v>
      </c>
      <c r="B1135" s="108"/>
      <c r="C1135" s="2"/>
      <c r="D1135" s="2"/>
      <c r="E1135" s="119"/>
      <c r="F1135" s="100"/>
      <c r="G1135" s="2"/>
      <c r="H1135" s="2"/>
    </row>
    <row r="1136" spans="1:8" x14ac:dyDescent="0.2">
      <c r="A1136">
        <v>1741</v>
      </c>
      <c r="B1136" s="108"/>
      <c r="C1136" s="2"/>
      <c r="D1136" s="2"/>
      <c r="E1136" s="119"/>
      <c r="F1136" s="100"/>
      <c r="G1136" s="2"/>
      <c r="H1136" s="2"/>
    </row>
    <row r="1137" spans="1:8" x14ac:dyDescent="0.2">
      <c r="A1137">
        <v>985</v>
      </c>
      <c r="B1137" s="108"/>
      <c r="C1137" s="2"/>
      <c r="D1137" s="2"/>
      <c r="E1137" s="119"/>
      <c r="F1137" s="100"/>
      <c r="G1137" s="2"/>
      <c r="H1137" s="2"/>
    </row>
    <row r="1138" spans="1:8" x14ac:dyDescent="0.2">
      <c r="A1138">
        <v>824</v>
      </c>
      <c r="B1138" s="108"/>
      <c r="C1138" s="2"/>
      <c r="D1138" s="2"/>
      <c r="E1138" s="119"/>
      <c r="F1138" s="100"/>
      <c r="G1138" s="2"/>
      <c r="H1138" s="2"/>
    </row>
    <row r="1139" spans="1:8" x14ac:dyDescent="0.2">
      <c r="A1139">
        <v>1675</v>
      </c>
      <c r="B1139" s="108"/>
      <c r="C1139" s="2"/>
      <c r="D1139" s="2"/>
      <c r="E1139" s="119"/>
      <c r="F1139" s="100"/>
      <c r="G1139" s="2"/>
      <c r="H1139" s="2"/>
    </row>
    <row r="1140" spans="1:8" x14ac:dyDescent="0.2">
      <c r="A1140">
        <v>574</v>
      </c>
      <c r="B1140" s="108"/>
      <c r="C1140" s="2"/>
      <c r="D1140" s="2"/>
      <c r="E1140" s="119"/>
      <c r="F1140" s="100"/>
      <c r="G1140" s="100"/>
      <c r="H1140" s="2"/>
    </row>
    <row r="1141" spans="1:8" x14ac:dyDescent="0.2">
      <c r="A1141">
        <v>1913</v>
      </c>
      <c r="B1141" s="108"/>
      <c r="C1141" s="2"/>
      <c r="D1141" s="2"/>
      <c r="E1141" s="119"/>
      <c r="F1141" s="100"/>
      <c r="G1141" s="100"/>
      <c r="H1141" s="180"/>
    </row>
    <row r="1142" spans="1:8" x14ac:dyDescent="0.2">
      <c r="A1142">
        <v>1856</v>
      </c>
      <c r="B1142" s="108"/>
      <c r="C1142" s="2"/>
      <c r="D1142" s="2"/>
      <c r="E1142" s="119"/>
      <c r="F1142" s="100"/>
      <c r="G1142" s="2"/>
      <c r="H1142" s="2"/>
    </row>
    <row r="1143" spans="1:8" x14ac:dyDescent="0.2">
      <c r="A1143">
        <v>1603</v>
      </c>
      <c r="B1143" s="108"/>
      <c r="C1143" s="2"/>
      <c r="D1143" s="2"/>
      <c r="E1143" s="119"/>
      <c r="F1143" s="100"/>
      <c r="G1143" s="2"/>
      <c r="H1143" s="2"/>
    </row>
    <row r="1144" spans="1:8" x14ac:dyDescent="0.2">
      <c r="A1144">
        <v>987</v>
      </c>
      <c r="B1144" s="108"/>
      <c r="C1144" s="2"/>
      <c r="D1144" s="2"/>
      <c r="E1144" s="119"/>
      <c r="F1144" s="100"/>
      <c r="G1144" s="2"/>
      <c r="H1144" s="2"/>
    </row>
    <row r="1145" spans="1:8" x14ac:dyDescent="0.2">
      <c r="A1145">
        <v>1742</v>
      </c>
      <c r="B1145" s="108"/>
      <c r="C1145" s="2"/>
      <c r="D1145" s="2"/>
      <c r="E1145" s="119"/>
      <c r="F1145" s="100"/>
      <c r="G1145" s="2"/>
      <c r="H1145" s="2"/>
    </row>
    <row r="1146" spans="1:8" x14ac:dyDescent="0.2">
      <c r="A1146">
        <v>1250</v>
      </c>
      <c r="B1146" s="108"/>
      <c r="C1146" s="2"/>
      <c r="D1146" s="2"/>
      <c r="E1146" s="119"/>
      <c r="F1146" s="100"/>
      <c r="G1146" s="2"/>
      <c r="H1146" s="2"/>
    </row>
    <row r="1147" spans="1:8" x14ac:dyDescent="0.2">
      <c r="A1147">
        <v>1385</v>
      </c>
      <c r="B1147" s="108"/>
      <c r="C1147" s="2"/>
      <c r="D1147" s="2"/>
      <c r="E1147" s="119"/>
      <c r="F1147" s="100"/>
      <c r="G1147" s="100"/>
      <c r="H1147" s="2"/>
    </row>
    <row r="1148" spans="1:8" x14ac:dyDescent="0.2">
      <c r="A1148">
        <v>2023</v>
      </c>
      <c r="B1148" s="108"/>
      <c r="C1148" s="2"/>
      <c r="D1148" s="2"/>
      <c r="E1148" s="119"/>
      <c r="F1148" s="100"/>
      <c r="G1148" s="2"/>
      <c r="H1148" s="2"/>
    </row>
    <row r="1149" spans="1:8" x14ac:dyDescent="0.2">
      <c r="A1149">
        <v>825</v>
      </c>
      <c r="B1149" s="108"/>
      <c r="C1149" s="2"/>
      <c r="D1149" s="2"/>
      <c r="E1149" s="119"/>
      <c r="F1149" s="100"/>
      <c r="G1149" s="2"/>
      <c r="H1149" s="2"/>
    </row>
    <row r="1150" spans="1:8" x14ac:dyDescent="0.2">
      <c r="A1150">
        <v>1386</v>
      </c>
      <c r="B1150" s="108"/>
      <c r="C1150" s="2"/>
      <c r="D1150" s="2"/>
      <c r="E1150" s="119"/>
      <c r="F1150" s="100"/>
      <c r="G1150" s="100"/>
      <c r="H1150" s="180"/>
    </row>
    <row r="1151" spans="1:8" x14ac:dyDescent="0.2">
      <c r="A1151">
        <v>1387</v>
      </c>
      <c r="B1151" s="108"/>
      <c r="C1151" s="2"/>
      <c r="D1151" s="2"/>
      <c r="E1151" s="119"/>
      <c r="F1151" s="100"/>
      <c r="G1151" s="100"/>
      <c r="H1151" s="2"/>
    </row>
    <row r="1152" spans="1:8" x14ac:dyDescent="0.2">
      <c r="A1152">
        <v>575</v>
      </c>
      <c r="B1152" s="108"/>
      <c r="C1152" s="2"/>
      <c r="D1152" s="2"/>
      <c r="E1152" s="119"/>
      <c r="F1152" s="100"/>
      <c r="G1152" s="100"/>
      <c r="H1152" s="2"/>
    </row>
    <row r="1153" spans="1:8" x14ac:dyDescent="0.2">
      <c r="A1153">
        <v>1193</v>
      </c>
      <c r="B1153" s="108"/>
      <c r="C1153" s="2"/>
      <c r="D1153" s="2"/>
      <c r="E1153" s="119"/>
      <c r="F1153" s="100"/>
      <c r="G1153" s="100"/>
      <c r="H1153" s="180"/>
    </row>
    <row r="1154" spans="1:8" x14ac:dyDescent="0.2">
      <c r="A1154">
        <v>988</v>
      </c>
      <c r="B1154" s="108"/>
      <c r="C1154" s="2"/>
      <c r="D1154" s="2"/>
      <c r="E1154" s="119"/>
      <c r="F1154" s="100"/>
      <c r="G1154" s="2"/>
      <c r="H1154" s="2"/>
    </row>
    <row r="1155" spans="1:8" x14ac:dyDescent="0.2">
      <c r="A1155">
        <v>1807</v>
      </c>
      <c r="B1155" s="108"/>
      <c r="C1155" s="2"/>
      <c r="D1155" s="2"/>
      <c r="E1155" s="119"/>
      <c r="F1155" s="100"/>
      <c r="G1155" s="2"/>
      <c r="H1155" s="2"/>
    </row>
    <row r="1156" spans="1:8" x14ac:dyDescent="0.2">
      <c r="A1156">
        <v>1604</v>
      </c>
      <c r="B1156" s="108"/>
      <c r="C1156" s="2"/>
      <c r="D1156" s="2"/>
      <c r="E1156" s="119"/>
      <c r="F1156" s="100"/>
      <c r="G1156" s="2"/>
      <c r="H1156" s="2"/>
    </row>
    <row r="1157" spans="1:8" x14ac:dyDescent="0.2">
      <c r="A1157">
        <v>1688</v>
      </c>
      <c r="B1157" s="108"/>
      <c r="C1157" s="2"/>
      <c r="D1157" s="2"/>
      <c r="E1157" s="119"/>
      <c r="F1157" s="100"/>
      <c r="G1157" s="2"/>
      <c r="H1157" s="2"/>
    </row>
    <row r="1158" spans="1:8" x14ac:dyDescent="0.2">
      <c r="A1158">
        <v>813</v>
      </c>
      <c r="B1158" s="108"/>
      <c r="C1158" s="2"/>
      <c r="D1158" s="2"/>
      <c r="E1158" s="119"/>
      <c r="F1158" s="100"/>
      <c r="G1158" s="100"/>
      <c r="H1158" s="2"/>
    </row>
    <row r="1159" spans="1:8" x14ac:dyDescent="0.2">
      <c r="A1159">
        <v>576</v>
      </c>
      <c r="B1159" s="108"/>
      <c r="C1159" s="2"/>
      <c r="D1159" s="2"/>
      <c r="E1159" s="119"/>
      <c r="F1159" s="100"/>
      <c r="G1159" s="100"/>
      <c r="H1159" s="2"/>
    </row>
    <row r="1160" spans="1:8" x14ac:dyDescent="0.2">
      <c r="A1160">
        <v>1388</v>
      </c>
      <c r="B1160" s="108"/>
      <c r="C1160" s="2"/>
      <c r="D1160" s="2"/>
      <c r="E1160" s="119"/>
      <c r="F1160" s="100"/>
      <c r="G1160" s="100"/>
      <c r="H1160" s="180"/>
    </row>
    <row r="1161" spans="1:8" x14ac:dyDescent="0.2">
      <c r="A1161">
        <v>1389</v>
      </c>
      <c r="B1161" s="108"/>
      <c r="C1161" s="2"/>
      <c r="D1161" s="2"/>
      <c r="E1161" s="119"/>
      <c r="F1161" s="100"/>
      <c r="G1161" s="100"/>
      <c r="H1161" s="180"/>
    </row>
    <row r="1162" spans="1:8" x14ac:dyDescent="0.2">
      <c r="A1162">
        <v>1390</v>
      </c>
      <c r="B1162" s="108"/>
      <c r="C1162" s="2"/>
      <c r="D1162" s="2"/>
      <c r="E1162" s="119"/>
      <c r="F1162" s="100"/>
      <c r="G1162" s="100"/>
      <c r="H1162" s="180"/>
    </row>
    <row r="1163" spans="1:8" x14ac:dyDescent="0.2">
      <c r="A1163">
        <v>1391</v>
      </c>
      <c r="B1163" s="108"/>
      <c r="C1163" s="2"/>
      <c r="D1163" s="2"/>
      <c r="E1163" s="119"/>
      <c r="F1163" s="100"/>
      <c r="G1163" s="100"/>
      <c r="H1163" s="2"/>
    </row>
    <row r="1164" spans="1:8" x14ac:dyDescent="0.2">
      <c r="A1164">
        <v>1392</v>
      </c>
      <c r="B1164" s="108"/>
      <c r="C1164" s="2"/>
      <c r="D1164" s="2"/>
      <c r="E1164" s="119"/>
      <c r="F1164" s="100"/>
      <c r="G1164" s="100"/>
      <c r="H1164" s="2"/>
    </row>
    <row r="1165" spans="1:8" x14ac:dyDescent="0.2">
      <c r="A1165">
        <v>1959</v>
      </c>
      <c r="B1165" s="108"/>
      <c r="C1165" s="2"/>
      <c r="D1165" s="2"/>
      <c r="E1165" s="119"/>
      <c r="F1165" s="100"/>
      <c r="G1165" s="100"/>
      <c r="H1165" s="180"/>
    </row>
    <row r="1166" spans="1:8" x14ac:dyDescent="0.2">
      <c r="A1166">
        <v>1096</v>
      </c>
      <c r="B1166" s="108"/>
      <c r="C1166" s="2"/>
      <c r="D1166" s="2"/>
      <c r="E1166" s="119"/>
      <c r="F1166" s="100"/>
      <c r="G1166" s="100"/>
      <c r="H1166" s="180"/>
    </row>
    <row r="1167" spans="1:8" x14ac:dyDescent="0.2">
      <c r="A1167">
        <v>1195</v>
      </c>
      <c r="B1167" s="108"/>
      <c r="C1167" s="2"/>
      <c r="D1167" s="2"/>
      <c r="E1167" s="119"/>
      <c r="F1167" s="100"/>
      <c r="G1167" s="100"/>
      <c r="H1167" s="180"/>
    </row>
    <row r="1168" spans="1:8" x14ac:dyDescent="0.2">
      <c r="A1168">
        <v>1194</v>
      </c>
      <c r="B1168" s="108"/>
      <c r="C1168" s="2"/>
      <c r="D1168" s="2"/>
      <c r="E1168" s="119"/>
      <c r="F1168" s="100"/>
      <c r="G1168" s="100"/>
      <c r="H1168" s="180"/>
    </row>
    <row r="1169" spans="1:8" x14ac:dyDescent="0.2">
      <c r="A1169">
        <v>1196</v>
      </c>
      <c r="B1169" s="108"/>
      <c r="C1169" s="2"/>
      <c r="D1169" s="2"/>
      <c r="E1169" s="119"/>
      <c r="F1169" s="100"/>
      <c r="G1169" s="100"/>
      <c r="H1169" s="180"/>
    </row>
    <row r="1170" spans="1:8" x14ac:dyDescent="0.2">
      <c r="A1170">
        <v>2024</v>
      </c>
      <c r="B1170" s="108"/>
      <c r="C1170" s="2"/>
      <c r="D1170" s="2"/>
      <c r="E1170" s="119"/>
      <c r="F1170" s="100"/>
      <c r="G1170" s="2"/>
      <c r="H1170" s="2"/>
    </row>
    <row r="1171" spans="1:8" x14ac:dyDescent="0.2">
      <c r="A1171">
        <v>439</v>
      </c>
      <c r="B1171" s="108"/>
      <c r="C1171" s="2"/>
      <c r="D1171" s="2"/>
      <c r="E1171" s="119"/>
      <c r="F1171" s="100"/>
      <c r="G1171" s="2"/>
      <c r="H1171" s="2"/>
    </row>
    <row r="1172" spans="1:8" x14ac:dyDescent="0.2">
      <c r="A1172">
        <v>749</v>
      </c>
      <c r="B1172" s="108"/>
      <c r="C1172" s="2"/>
      <c r="D1172" s="2"/>
      <c r="E1172" s="119"/>
      <c r="F1172" s="100"/>
      <c r="G1172" s="2"/>
      <c r="H1172" s="2"/>
    </row>
    <row r="1173" spans="1:8" x14ac:dyDescent="0.2">
      <c r="A1173">
        <v>785</v>
      </c>
      <c r="B1173" s="108"/>
      <c r="C1173" s="2"/>
      <c r="D1173" s="2"/>
      <c r="E1173" s="119"/>
      <c r="F1173" s="100"/>
      <c r="G1173" s="2"/>
      <c r="H1173" s="2"/>
    </row>
    <row r="1174" spans="1:8" x14ac:dyDescent="0.2">
      <c r="A1174">
        <v>786</v>
      </c>
      <c r="B1174" s="108"/>
      <c r="C1174" s="2"/>
      <c r="D1174" s="2"/>
      <c r="E1174" s="119"/>
      <c r="F1174" s="100"/>
      <c r="G1174" s="2"/>
      <c r="H1174" s="2"/>
    </row>
    <row r="1175" spans="1:8" x14ac:dyDescent="0.2">
      <c r="A1175">
        <v>826</v>
      </c>
      <c r="B1175" s="108"/>
      <c r="C1175" s="2"/>
      <c r="D1175" s="2"/>
      <c r="E1175" s="119"/>
      <c r="F1175" s="100"/>
      <c r="G1175" s="2"/>
      <c r="H1175" s="2"/>
    </row>
    <row r="1176" spans="1:8" x14ac:dyDescent="0.2">
      <c r="A1176">
        <v>827</v>
      </c>
      <c r="B1176" s="108"/>
      <c r="C1176" s="2"/>
      <c r="D1176" s="2"/>
      <c r="E1176" s="119"/>
      <c r="F1176" s="100"/>
      <c r="G1176" s="2"/>
      <c r="H1176" s="2"/>
    </row>
    <row r="1177" spans="1:8" x14ac:dyDescent="0.2">
      <c r="A1177">
        <v>2025</v>
      </c>
      <c r="B1177" s="108"/>
      <c r="C1177" s="2"/>
      <c r="D1177" s="2"/>
      <c r="E1177" s="119"/>
      <c r="F1177" s="100"/>
      <c r="G1177" s="2"/>
      <c r="H1177" s="2"/>
    </row>
    <row r="1178" spans="1:8" x14ac:dyDescent="0.2">
      <c r="A1178">
        <v>578</v>
      </c>
      <c r="B1178" s="108"/>
      <c r="C1178" s="2"/>
      <c r="D1178" s="2"/>
      <c r="E1178" s="119"/>
      <c r="F1178" s="100"/>
      <c r="G1178" s="100"/>
      <c r="H1178" s="2"/>
    </row>
    <row r="1179" spans="1:8" x14ac:dyDescent="0.2">
      <c r="A1179">
        <v>1393</v>
      </c>
      <c r="B1179" s="108"/>
      <c r="C1179" s="2"/>
      <c r="D1179" s="2"/>
      <c r="E1179" s="119"/>
      <c r="F1179" s="100"/>
      <c r="G1179" s="100"/>
      <c r="H1179" s="180"/>
    </row>
    <row r="1180" spans="1:8" x14ac:dyDescent="0.2">
      <c r="A1180">
        <v>579</v>
      </c>
      <c r="B1180" s="108"/>
      <c r="C1180" s="2"/>
      <c r="D1180" s="2"/>
      <c r="E1180" s="119"/>
      <c r="F1180" s="100"/>
      <c r="G1180" s="100"/>
      <c r="H1180" s="2"/>
    </row>
    <row r="1181" spans="1:8" x14ac:dyDescent="0.2">
      <c r="A1181">
        <v>1394</v>
      </c>
      <c r="B1181" s="108"/>
      <c r="C1181" s="2"/>
      <c r="D1181" s="2"/>
      <c r="E1181" s="119"/>
      <c r="F1181" s="100"/>
      <c r="G1181" s="100"/>
      <c r="H1181" s="2"/>
    </row>
    <row r="1182" spans="1:8" x14ac:dyDescent="0.2">
      <c r="A1182">
        <v>1937</v>
      </c>
      <c r="B1182" s="108"/>
      <c r="C1182" s="2"/>
      <c r="D1182" s="2"/>
      <c r="E1182" s="119"/>
      <c r="F1182" s="100"/>
      <c r="G1182" s="100"/>
      <c r="H1182" s="180"/>
    </row>
    <row r="1183" spans="1:8" x14ac:dyDescent="0.2">
      <c r="A1183">
        <v>471</v>
      </c>
      <c r="B1183" s="108"/>
      <c r="C1183" s="2"/>
      <c r="D1183" s="2"/>
      <c r="E1183" s="119"/>
      <c r="F1183" s="100"/>
      <c r="G1183" s="100"/>
      <c r="H1183" s="180"/>
    </row>
    <row r="1184" spans="1:8" x14ac:dyDescent="0.2">
      <c r="A1184">
        <v>2026</v>
      </c>
      <c r="B1184" s="108"/>
      <c r="C1184" s="2"/>
      <c r="D1184" s="2"/>
      <c r="E1184" s="119"/>
      <c r="F1184" s="100"/>
      <c r="G1184" s="2"/>
      <c r="H1184" s="2"/>
    </row>
    <row r="1185" spans="1:8" x14ac:dyDescent="0.2">
      <c r="A1185">
        <v>1743</v>
      </c>
      <c r="B1185" s="108"/>
      <c r="C1185" s="2"/>
      <c r="D1185" s="2"/>
      <c r="E1185" s="119"/>
      <c r="F1185" s="100"/>
      <c r="G1185" s="2"/>
      <c r="H1185" s="2"/>
    </row>
    <row r="1186" spans="1:8" x14ac:dyDescent="0.2">
      <c r="A1186">
        <v>580</v>
      </c>
      <c r="B1186" s="108"/>
      <c r="C1186" s="2"/>
      <c r="D1186" s="2"/>
      <c r="E1186" s="119"/>
      <c r="F1186" s="100"/>
      <c r="G1186" s="100"/>
      <c r="H1186" s="2"/>
    </row>
    <row r="1187" spans="1:8" x14ac:dyDescent="0.2">
      <c r="A1187">
        <v>581</v>
      </c>
      <c r="B1187" s="108"/>
      <c r="C1187" s="2"/>
      <c r="D1187" s="2"/>
      <c r="E1187" s="119"/>
      <c r="F1187" s="100"/>
      <c r="G1187" s="100"/>
      <c r="H1187" s="2"/>
    </row>
    <row r="1188" spans="1:8" x14ac:dyDescent="0.2">
      <c r="A1188">
        <v>1395</v>
      </c>
      <c r="B1188" s="108"/>
      <c r="C1188" s="2"/>
      <c r="D1188" s="2"/>
      <c r="E1188" s="119"/>
      <c r="F1188" s="100"/>
      <c r="G1188" s="100"/>
      <c r="H1188" s="180"/>
    </row>
    <row r="1189" spans="1:8" x14ac:dyDescent="0.2">
      <c r="A1189">
        <v>582</v>
      </c>
      <c r="B1189" s="108"/>
      <c r="C1189" s="2"/>
      <c r="D1189" s="2"/>
      <c r="E1189" s="119"/>
      <c r="F1189" s="100"/>
      <c r="G1189" s="100"/>
      <c r="H1189" s="2"/>
    </row>
    <row r="1190" spans="1:8" x14ac:dyDescent="0.2">
      <c r="A1190">
        <v>1901</v>
      </c>
      <c r="B1190" s="108"/>
      <c r="C1190" s="2"/>
      <c r="D1190" s="2"/>
      <c r="E1190" s="119"/>
      <c r="F1190" s="100"/>
      <c r="G1190" s="100"/>
      <c r="H1190" s="180"/>
    </row>
    <row r="1191" spans="1:8" x14ac:dyDescent="0.2">
      <c r="A1191">
        <v>473</v>
      </c>
      <c r="B1191" s="108"/>
      <c r="C1191" s="2"/>
      <c r="D1191" s="2"/>
      <c r="E1191" s="119"/>
      <c r="F1191" s="100"/>
      <c r="G1191" s="100"/>
      <c r="H1191" s="180"/>
    </row>
    <row r="1192" spans="1:8" x14ac:dyDescent="0.2">
      <c r="A1192">
        <v>2027</v>
      </c>
      <c r="B1192" s="108"/>
      <c r="C1192" s="2"/>
      <c r="D1192" s="2"/>
      <c r="E1192" s="119"/>
      <c r="F1192" s="100"/>
      <c r="G1192" s="2"/>
      <c r="H1192" s="2"/>
    </row>
    <row r="1193" spans="1:8" x14ac:dyDescent="0.2">
      <c r="A1193">
        <v>989</v>
      </c>
      <c r="B1193" s="108"/>
      <c r="C1193" s="2"/>
      <c r="D1193" s="2"/>
      <c r="E1193" s="119"/>
      <c r="F1193" s="100"/>
      <c r="G1193" s="2"/>
      <c r="H1193" s="2"/>
    </row>
    <row r="1194" spans="1:8" x14ac:dyDescent="0.2">
      <c r="A1194">
        <v>1396</v>
      </c>
      <c r="B1194" s="108"/>
      <c r="C1194" s="2"/>
      <c r="D1194" s="2"/>
      <c r="E1194" s="119"/>
      <c r="F1194" s="100"/>
      <c r="G1194" s="100"/>
      <c r="H1194" s="180"/>
    </row>
    <row r="1195" spans="1:8" x14ac:dyDescent="0.2">
      <c r="A1195">
        <v>1857</v>
      </c>
      <c r="B1195" s="108"/>
      <c r="C1195" s="2"/>
      <c r="D1195" s="2"/>
      <c r="E1195" s="119"/>
      <c r="F1195" s="100"/>
      <c r="G1195" s="2"/>
      <c r="H1195" s="2"/>
    </row>
    <row r="1196" spans="1:8" x14ac:dyDescent="0.2">
      <c r="A1196">
        <v>1397</v>
      </c>
      <c r="B1196" s="108"/>
      <c r="C1196" s="2"/>
      <c r="D1196" s="2"/>
      <c r="E1196" s="119"/>
      <c r="F1196" s="100"/>
      <c r="G1196" s="100"/>
      <c r="H1196" s="180"/>
    </row>
    <row r="1197" spans="1:8" x14ac:dyDescent="0.2">
      <c r="A1197">
        <v>1883</v>
      </c>
      <c r="B1197" s="108"/>
      <c r="C1197" s="2"/>
      <c r="D1197" s="2"/>
      <c r="E1197" s="119"/>
      <c r="F1197" s="100"/>
      <c r="G1197" s="100"/>
      <c r="H1197" s="180"/>
    </row>
    <row r="1198" spans="1:8" x14ac:dyDescent="0.2">
      <c r="A1198">
        <v>1074</v>
      </c>
      <c r="B1198" s="108"/>
      <c r="C1198" s="2"/>
      <c r="D1198" s="2"/>
      <c r="E1198" s="119"/>
      <c r="F1198" s="100"/>
      <c r="G1198" s="100"/>
      <c r="H1198" s="180"/>
    </row>
    <row r="1199" spans="1:8" x14ac:dyDescent="0.2">
      <c r="A1199">
        <v>1262</v>
      </c>
      <c r="B1199" s="108"/>
      <c r="C1199" s="2"/>
      <c r="D1199" s="2"/>
      <c r="E1199" s="119"/>
      <c r="F1199" s="100"/>
      <c r="G1199" s="2"/>
      <c r="H1199" s="2"/>
    </row>
    <row r="1200" spans="1:8" x14ac:dyDescent="0.2">
      <c r="A1200">
        <v>1808</v>
      </c>
      <c r="B1200" s="108"/>
      <c r="C1200" s="2"/>
      <c r="D1200" s="2"/>
      <c r="E1200" s="119"/>
      <c r="F1200" s="100"/>
      <c r="G1200" s="2"/>
      <c r="H1200" s="2"/>
    </row>
    <row r="1201" spans="1:8" x14ac:dyDescent="0.2">
      <c r="A1201">
        <v>1398</v>
      </c>
      <c r="B1201" s="108"/>
      <c r="C1201" s="2"/>
      <c r="D1201" s="2"/>
      <c r="E1201" s="119"/>
      <c r="F1201" s="100"/>
      <c r="G1201" s="100"/>
      <c r="H1201" s="180"/>
    </row>
    <row r="1202" spans="1:8" x14ac:dyDescent="0.2">
      <c r="A1202">
        <v>1399</v>
      </c>
      <c r="B1202" s="108"/>
      <c r="C1202" s="2"/>
      <c r="D1202" s="2"/>
      <c r="E1202" s="119"/>
      <c r="F1202" s="100"/>
      <c r="G1202" s="100"/>
      <c r="H1202" s="180"/>
    </row>
    <row r="1203" spans="1:8" x14ac:dyDescent="0.2">
      <c r="A1203">
        <v>1400</v>
      </c>
      <c r="B1203" s="108"/>
      <c r="C1203" s="2"/>
      <c r="D1203" s="2"/>
      <c r="E1203" s="119"/>
      <c r="F1203" s="100"/>
      <c r="G1203" s="100"/>
      <c r="H1203" s="180"/>
    </row>
    <row r="1204" spans="1:8" x14ac:dyDescent="0.2">
      <c r="A1204">
        <v>1401</v>
      </c>
      <c r="B1204" s="108"/>
      <c r="C1204" s="2"/>
      <c r="D1204" s="2"/>
      <c r="E1204" s="119"/>
      <c r="F1204" s="100"/>
      <c r="G1204" s="100"/>
      <c r="H1204" s="180"/>
    </row>
    <row r="1205" spans="1:8" x14ac:dyDescent="0.2">
      <c r="A1205">
        <v>585</v>
      </c>
      <c r="B1205" s="108"/>
      <c r="C1205" s="2"/>
      <c r="D1205" s="2"/>
      <c r="E1205" s="119"/>
      <c r="F1205" s="100"/>
      <c r="G1205" s="100"/>
      <c r="H1205" s="2"/>
    </row>
    <row r="1206" spans="1:8" x14ac:dyDescent="0.2">
      <c r="A1206">
        <v>586</v>
      </c>
      <c r="B1206" s="108"/>
      <c r="C1206" s="2"/>
      <c r="D1206" s="2"/>
      <c r="E1206" s="119"/>
      <c r="F1206" s="100"/>
      <c r="G1206" s="100"/>
      <c r="H1206" s="2"/>
    </row>
    <row r="1207" spans="1:8" x14ac:dyDescent="0.2">
      <c r="A1207">
        <v>1402</v>
      </c>
      <c r="B1207" s="108"/>
      <c r="C1207" s="2"/>
      <c r="D1207" s="2"/>
      <c r="E1207" s="119"/>
      <c r="F1207" s="100"/>
      <c r="G1207" s="100"/>
      <c r="H1207" s="2"/>
    </row>
    <row r="1208" spans="1:8" x14ac:dyDescent="0.2">
      <c r="A1208">
        <v>1924</v>
      </c>
      <c r="B1208" s="108"/>
      <c r="C1208" s="2"/>
      <c r="D1208" s="2"/>
      <c r="E1208" s="119"/>
      <c r="F1208" s="100"/>
      <c r="G1208" s="100"/>
      <c r="H1208" s="180"/>
    </row>
    <row r="1209" spans="1:8" x14ac:dyDescent="0.2">
      <c r="A1209">
        <v>1809</v>
      </c>
      <c r="B1209" s="108"/>
      <c r="C1209" s="2"/>
      <c r="D1209" s="2"/>
      <c r="E1209" s="119"/>
      <c r="F1209" s="100"/>
      <c r="G1209" s="2"/>
      <c r="H1209" s="2"/>
    </row>
    <row r="1210" spans="1:8" x14ac:dyDescent="0.2">
      <c r="A1210">
        <v>1813</v>
      </c>
      <c r="B1210" s="108"/>
      <c r="C1210" s="2"/>
      <c r="D1210" s="2"/>
      <c r="E1210" s="119"/>
      <c r="F1210" s="100"/>
      <c r="G1210" s="2"/>
      <c r="H1210" s="2"/>
    </row>
    <row r="1211" spans="1:8" x14ac:dyDescent="0.2">
      <c r="A1211">
        <v>1605</v>
      </c>
      <c r="B1211" s="108"/>
      <c r="C1211" s="2"/>
      <c r="D1211" s="2"/>
      <c r="E1211" s="119"/>
      <c r="F1211" s="100"/>
      <c r="G1211" s="2"/>
      <c r="H1211" s="2"/>
    </row>
    <row r="1212" spans="1:8" x14ac:dyDescent="0.2">
      <c r="A1212">
        <v>1403</v>
      </c>
      <c r="B1212" s="108"/>
      <c r="C1212" s="2"/>
      <c r="D1212" s="2"/>
      <c r="E1212" s="119"/>
      <c r="F1212" s="100"/>
      <c r="G1212" s="100"/>
      <c r="H1212" s="180"/>
    </row>
    <row r="1213" spans="1:8" x14ac:dyDescent="0.2">
      <c r="A1213">
        <v>587</v>
      </c>
      <c r="B1213" s="108"/>
      <c r="C1213" s="2"/>
      <c r="D1213" s="2"/>
      <c r="E1213" s="119"/>
      <c r="F1213" s="100"/>
      <c r="G1213" s="100"/>
      <c r="H1213" s="2"/>
    </row>
    <row r="1214" spans="1:8" x14ac:dyDescent="0.2">
      <c r="A1214">
        <v>588</v>
      </c>
      <c r="B1214" s="108"/>
      <c r="C1214" s="2"/>
      <c r="D1214" s="2"/>
      <c r="E1214" s="119"/>
      <c r="F1214" s="100"/>
      <c r="G1214" s="100"/>
      <c r="H1214" s="2"/>
    </row>
    <row r="1215" spans="1:8" x14ac:dyDescent="0.2">
      <c r="A1215">
        <v>2028</v>
      </c>
      <c r="B1215" s="108"/>
      <c r="C1215" s="2"/>
      <c r="D1215" s="2"/>
      <c r="E1215" s="119"/>
      <c r="F1215" s="100"/>
      <c r="G1215" s="2"/>
      <c r="H1215" s="2"/>
    </row>
    <row r="1216" spans="1:8" x14ac:dyDescent="0.2">
      <c r="A1216">
        <v>1606</v>
      </c>
      <c r="B1216" s="108"/>
      <c r="C1216" s="2"/>
      <c r="D1216" s="2"/>
      <c r="E1216" s="119"/>
      <c r="F1216" s="100"/>
      <c r="G1216" s="2"/>
      <c r="H1216" s="2"/>
    </row>
    <row r="1217" spans="1:8" x14ac:dyDescent="0.2">
      <c r="A1217">
        <v>1404</v>
      </c>
      <c r="B1217" s="108"/>
      <c r="C1217" s="2"/>
      <c r="D1217" s="2"/>
      <c r="E1217" s="119"/>
      <c r="F1217" s="100"/>
      <c r="G1217" s="100"/>
      <c r="H1217" s="180"/>
    </row>
    <row r="1218" spans="1:8" x14ac:dyDescent="0.2">
      <c r="A1218">
        <v>589</v>
      </c>
      <c r="B1218" s="108"/>
      <c r="C1218" s="2"/>
      <c r="D1218" s="2"/>
      <c r="E1218" s="119"/>
      <c r="F1218" s="100"/>
      <c r="G1218" s="100"/>
      <c r="H1218" s="2"/>
    </row>
    <row r="1219" spans="1:8" x14ac:dyDescent="0.2">
      <c r="A1219">
        <v>590</v>
      </c>
      <c r="B1219" s="108"/>
      <c r="C1219" s="2"/>
      <c r="D1219" s="2"/>
      <c r="E1219" s="119"/>
      <c r="F1219" s="100"/>
      <c r="G1219" s="100"/>
      <c r="H1219" s="2"/>
    </row>
    <row r="1220" spans="1:8" x14ac:dyDescent="0.2">
      <c r="A1220">
        <v>1960</v>
      </c>
      <c r="B1220" s="108"/>
      <c r="C1220" s="2"/>
      <c r="D1220" s="2"/>
      <c r="E1220" s="119"/>
      <c r="F1220" s="100"/>
      <c r="G1220" s="100"/>
      <c r="H1220" s="180"/>
    </row>
    <row r="1221" spans="1:8" x14ac:dyDescent="0.2">
      <c r="A1221">
        <v>464</v>
      </c>
      <c r="B1221" s="108"/>
      <c r="C1221" s="2"/>
      <c r="D1221" s="2"/>
      <c r="E1221" s="119"/>
      <c r="F1221" s="100"/>
      <c r="G1221" s="100"/>
      <c r="H1221" s="180"/>
    </row>
    <row r="1222" spans="1:8" x14ac:dyDescent="0.2">
      <c r="A1222">
        <v>465</v>
      </c>
      <c r="B1222" s="108"/>
      <c r="C1222" s="2"/>
      <c r="D1222" s="2"/>
      <c r="E1222" s="119"/>
      <c r="F1222" s="100"/>
      <c r="G1222" s="100"/>
      <c r="H1222" s="180"/>
    </row>
    <row r="1223" spans="1:8" x14ac:dyDescent="0.2">
      <c r="A1223">
        <v>1197</v>
      </c>
      <c r="B1223" s="108"/>
      <c r="C1223" s="2"/>
      <c r="D1223" s="2"/>
      <c r="E1223" s="119"/>
      <c r="F1223" s="100"/>
      <c r="G1223" s="100"/>
      <c r="H1223" s="180"/>
    </row>
    <row r="1224" spans="1:8" x14ac:dyDescent="0.2">
      <c r="A1224">
        <v>1198</v>
      </c>
      <c r="B1224" s="108"/>
      <c r="C1224" s="2"/>
      <c r="D1224" s="2"/>
      <c r="E1224" s="119"/>
      <c r="F1224" s="100"/>
      <c r="G1224" s="100"/>
      <c r="H1224" s="180"/>
    </row>
    <row r="1225" spans="1:8" x14ac:dyDescent="0.2">
      <c r="A1225">
        <v>865</v>
      </c>
      <c r="B1225" s="108"/>
      <c r="C1225" s="2"/>
      <c r="D1225" s="2"/>
      <c r="E1225" s="119"/>
      <c r="F1225" s="100"/>
      <c r="G1225" s="2"/>
      <c r="H1225" s="2"/>
    </row>
    <row r="1226" spans="1:8" x14ac:dyDescent="0.2">
      <c r="A1226">
        <v>933</v>
      </c>
      <c r="B1226" s="108"/>
      <c r="C1226" s="2"/>
      <c r="D1226" s="2"/>
      <c r="E1226" s="119"/>
      <c r="F1226" s="100"/>
      <c r="G1226" s="2"/>
      <c r="H1226" s="2"/>
    </row>
    <row r="1227" spans="1:8" x14ac:dyDescent="0.2">
      <c r="A1227">
        <v>828</v>
      </c>
      <c r="B1227" s="108"/>
      <c r="C1227" s="2"/>
      <c r="D1227" s="2"/>
      <c r="E1227" s="119"/>
      <c r="F1227" s="100"/>
      <c r="G1227" s="2"/>
      <c r="H1227" s="2"/>
    </row>
    <row r="1228" spans="1:8" x14ac:dyDescent="0.2">
      <c r="A1228">
        <v>990</v>
      </c>
      <c r="B1228" s="108"/>
      <c r="C1228" s="2"/>
      <c r="D1228" s="2"/>
      <c r="E1228" s="119"/>
      <c r="F1228" s="100"/>
      <c r="G1228" s="2"/>
      <c r="H1228" s="2"/>
    </row>
    <row r="1229" spans="1:8" x14ac:dyDescent="0.2">
      <c r="A1229">
        <v>883</v>
      </c>
      <c r="B1229" s="108"/>
      <c r="C1229" s="2"/>
      <c r="D1229" s="2"/>
      <c r="E1229" s="119"/>
      <c r="F1229" s="100"/>
      <c r="G1229" s="2"/>
      <c r="H1229" s="2"/>
    </row>
    <row r="1230" spans="1:8" x14ac:dyDescent="0.2">
      <c r="A1230">
        <v>750</v>
      </c>
      <c r="B1230" s="108"/>
      <c r="C1230" s="2"/>
      <c r="D1230" s="2"/>
      <c r="E1230" s="119"/>
      <c r="F1230" s="100"/>
      <c r="G1230" s="2"/>
      <c r="H1230" s="2"/>
    </row>
    <row r="1231" spans="1:8" x14ac:dyDescent="0.2">
      <c r="A1231">
        <v>751</v>
      </c>
      <c r="B1231" s="108"/>
      <c r="C1231" s="2"/>
      <c r="D1231" s="2"/>
      <c r="E1231" s="119"/>
      <c r="F1231" s="100"/>
      <c r="G1231" s="2"/>
      <c r="H1231" s="2"/>
    </row>
    <row r="1232" spans="1:8" x14ac:dyDescent="0.2">
      <c r="A1232">
        <v>752</v>
      </c>
      <c r="B1232" s="108"/>
      <c r="C1232" s="2"/>
      <c r="D1232" s="2"/>
      <c r="E1232" s="119"/>
      <c r="F1232" s="100"/>
      <c r="G1232" s="2"/>
      <c r="H1232" s="2"/>
    </row>
    <row r="1233" spans="1:8" x14ac:dyDescent="0.2">
      <c r="A1233">
        <v>1607</v>
      </c>
      <c r="B1233" s="108"/>
      <c r="C1233" s="2"/>
      <c r="D1233" s="2"/>
      <c r="E1233" s="119"/>
      <c r="F1233" s="100"/>
      <c r="G1233" s="2"/>
      <c r="H1233" s="2"/>
    </row>
    <row r="1234" spans="1:8" x14ac:dyDescent="0.2">
      <c r="A1234">
        <v>591</v>
      </c>
      <c r="B1234" s="108"/>
      <c r="C1234" s="2"/>
      <c r="D1234" s="2"/>
      <c r="E1234" s="119"/>
      <c r="F1234" s="100"/>
      <c r="G1234" s="100"/>
      <c r="H1234" s="2"/>
    </row>
    <row r="1235" spans="1:8" x14ac:dyDescent="0.2">
      <c r="A1235">
        <v>1405</v>
      </c>
      <c r="B1235" s="108"/>
      <c r="C1235" s="2"/>
      <c r="D1235" s="2"/>
      <c r="E1235" s="119"/>
      <c r="F1235" s="100"/>
      <c r="G1235" s="100"/>
      <c r="H1235" s="2"/>
    </row>
    <row r="1236" spans="1:8" x14ac:dyDescent="0.2">
      <c r="A1236">
        <v>1406</v>
      </c>
      <c r="B1236" s="108"/>
      <c r="C1236" s="2"/>
      <c r="D1236" s="2"/>
      <c r="E1236" s="119"/>
      <c r="F1236" s="100"/>
      <c r="G1236" s="100"/>
      <c r="H1236" s="2"/>
    </row>
    <row r="1237" spans="1:8" x14ac:dyDescent="0.2">
      <c r="A1237">
        <v>1199</v>
      </c>
      <c r="B1237" s="108"/>
      <c r="C1237" s="2"/>
      <c r="D1237" s="2"/>
      <c r="E1237" s="119"/>
      <c r="F1237" s="100"/>
      <c r="G1237" s="100"/>
      <c r="H1237" s="180"/>
    </row>
    <row r="1238" spans="1:8" x14ac:dyDescent="0.2">
      <c r="A1238">
        <v>1744</v>
      </c>
      <c r="B1238" s="108"/>
      <c r="C1238" s="2"/>
      <c r="D1238" s="2"/>
      <c r="E1238" s="119"/>
      <c r="F1238" s="100"/>
      <c r="G1238" s="2"/>
      <c r="H1238" s="2"/>
    </row>
    <row r="1239" spans="1:8" x14ac:dyDescent="0.2">
      <c r="A1239">
        <v>1810</v>
      </c>
      <c r="B1239" s="108"/>
      <c r="C1239" s="2"/>
      <c r="D1239" s="2"/>
      <c r="E1239" s="119"/>
      <c r="F1239" s="100"/>
      <c r="G1239" s="2"/>
      <c r="H1239" s="2"/>
    </row>
    <row r="1240" spans="1:8" x14ac:dyDescent="0.2">
      <c r="A1240">
        <v>753</v>
      </c>
      <c r="B1240" s="108"/>
      <c r="C1240" s="2"/>
      <c r="D1240" s="2"/>
      <c r="E1240" s="119"/>
      <c r="F1240" s="100"/>
      <c r="G1240" s="2"/>
      <c r="H1240" s="2"/>
    </row>
    <row r="1241" spans="1:8" x14ac:dyDescent="0.2">
      <c r="A1241">
        <v>1745</v>
      </c>
      <c r="B1241" s="108"/>
      <c r="C1241" s="2"/>
      <c r="D1241" s="2"/>
      <c r="E1241" s="119"/>
      <c r="F1241" s="100"/>
      <c r="G1241" s="2"/>
      <c r="H1241" s="2"/>
    </row>
    <row r="1242" spans="1:8" x14ac:dyDescent="0.2">
      <c r="A1242">
        <v>592</v>
      </c>
      <c r="B1242" s="108"/>
      <c r="C1242" s="2"/>
      <c r="D1242" s="2"/>
      <c r="E1242" s="119"/>
      <c r="F1242" s="100"/>
      <c r="G1242" s="100"/>
      <c r="H1242" s="2"/>
    </row>
    <row r="1243" spans="1:8" x14ac:dyDescent="0.2">
      <c r="A1243">
        <v>1407</v>
      </c>
      <c r="B1243" s="108"/>
      <c r="C1243" s="2"/>
      <c r="D1243" s="2"/>
      <c r="E1243" s="119"/>
      <c r="F1243" s="100"/>
      <c r="G1243" s="100"/>
      <c r="H1243" s="180"/>
    </row>
    <row r="1244" spans="1:8" x14ac:dyDescent="0.2">
      <c r="A1244">
        <v>1408</v>
      </c>
      <c r="B1244" s="108"/>
      <c r="C1244" s="2"/>
      <c r="D1244" s="2"/>
      <c r="E1244" s="119"/>
      <c r="F1244" s="100"/>
      <c r="G1244" s="100"/>
      <c r="H1244" s="180"/>
    </row>
    <row r="1245" spans="1:8" x14ac:dyDescent="0.2">
      <c r="A1245">
        <v>442</v>
      </c>
      <c r="B1245" s="108"/>
      <c r="C1245" s="2"/>
      <c r="D1245" s="2"/>
      <c r="E1245" s="119"/>
      <c r="F1245" s="100"/>
      <c r="G1245" s="100"/>
      <c r="H1245" s="180"/>
    </row>
    <row r="1246" spans="1:8" x14ac:dyDescent="0.2">
      <c r="A1246">
        <v>2029</v>
      </c>
      <c r="B1246" s="108"/>
      <c r="C1246" s="2"/>
      <c r="D1246" s="2"/>
      <c r="E1246" s="119"/>
      <c r="F1246" s="100"/>
      <c r="G1246" s="2"/>
      <c r="H1246" s="2"/>
    </row>
    <row r="1247" spans="1:8" x14ac:dyDescent="0.2">
      <c r="A1247">
        <v>1608</v>
      </c>
      <c r="B1247" s="108"/>
      <c r="C1247" s="2"/>
      <c r="D1247" s="2"/>
      <c r="E1247" s="119"/>
      <c r="F1247" s="100"/>
      <c r="G1247" s="2"/>
      <c r="H1247" s="2"/>
    </row>
    <row r="1248" spans="1:8" x14ac:dyDescent="0.2">
      <c r="A1248">
        <v>829</v>
      </c>
      <c r="B1248" s="108"/>
      <c r="C1248" s="2"/>
      <c r="D1248" s="2"/>
      <c r="E1248" s="119"/>
      <c r="F1248" s="100"/>
      <c r="G1248" s="2"/>
      <c r="H1248" s="2"/>
    </row>
    <row r="1249" spans="1:8" x14ac:dyDescent="0.2">
      <c r="A1249">
        <v>593</v>
      </c>
      <c r="B1249" s="108"/>
      <c r="C1249" s="2"/>
      <c r="D1249" s="2"/>
      <c r="E1249" s="119"/>
      <c r="F1249" s="100"/>
      <c r="G1249" s="100"/>
      <c r="H1249" s="2"/>
    </row>
    <row r="1250" spans="1:8" x14ac:dyDescent="0.2">
      <c r="A1250">
        <v>594</v>
      </c>
      <c r="B1250" s="108"/>
      <c r="C1250" s="2"/>
      <c r="D1250" s="2"/>
      <c r="E1250" s="119"/>
      <c r="F1250" s="100"/>
      <c r="G1250" s="100"/>
      <c r="H1250" s="2"/>
    </row>
    <row r="1251" spans="1:8" x14ac:dyDescent="0.2">
      <c r="A1251">
        <v>1609</v>
      </c>
      <c r="B1251" s="108"/>
      <c r="C1251" s="2"/>
      <c r="D1251" s="2"/>
      <c r="E1251" s="119"/>
      <c r="F1251" s="100"/>
      <c r="G1251" s="2"/>
      <c r="H1251" s="2"/>
    </row>
    <row r="1252" spans="1:8" x14ac:dyDescent="0.2">
      <c r="A1252">
        <v>1858</v>
      </c>
      <c r="B1252" s="108"/>
      <c r="C1252" s="2"/>
      <c r="D1252" s="2"/>
      <c r="E1252" s="119"/>
      <c r="F1252" s="100"/>
      <c r="G1252" s="2"/>
      <c r="H1252" s="2"/>
    </row>
    <row r="1253" spans="1:8" x14ac:dyDescent="0.2">
      <c r="A1253">
        <v>1409</v>
      </c>
      <c r="B1253" s="108"/>
      <c r="C1253" s="2"/>
      <c r="D1253" s="2"/>
      <c r="E1253" s="119"/>
      <c r="F1253" s="100"/>
      <c r="G1253" s="100"/>
      <c r="H1253" s="180"/>
    </row>
    <row r="1254" spans="1:8" x14ac:dyDescent="0.2">
      <c r="A1254">
        <v>595</v>
      </c>
      <c r="B1254" s="108"/>
      <c r="C1254" s="2"/>
      <c r="D1254" s="2"/>
      <c r="E1254" s="119"/>
      <c r="F1254" s="100"/>
      <c r="G1254" s="100"/>
      <c r="H1254" s="2"/>
    </row>
    <row r="1255" spans="1:8" x14ac:dyDescent="0.2">
      <c r="A1255">
        <v>2030</v>
      </c>
      <c r="B1255" s="108"/>
      <c r="C1255" s="2"/>
      <c r="D1255" s="2"/>
      <c r="E1255" s="119"/>
      <c r="F1255" s="100"/>
      <c r="G1255" s="2"/>
      <c r="H1255" s="2"/>
    </row>
    <row r="1256" spans="1:8" x14ac:dyDescent="0.2">
      <c r="A1256">
        <v>884</v>
      </c>
      <c r="B1256" s="108"/>
      <c r="C1256" s="2"/>
      <c r="D1256" s="2"/>
      <c r="E1256" s="119"/>
      <c r="F1256" s="100"/>
      <c r="G1256" s="2"/>
      <c r="H1256" s="2"/>
    </row>
    <row r="1257" spans="1:8" x14ac:dyDescent="0.2">
      <c r="A1257">
        <v>1610</v>
      </c>
      <c r="B1257" s="108"/>
      <c r="C1257" s="2"/>
      <c r="D1257" s="2"/>
      <c r="E1257" s="119"/>
      <c r="F1257" s="100"/>
      <c r="G1257" s="2"/>
      <c r="H1257" s="2"/>
    </row>
    <row r="1258" spans="1:8" x14ac:dyDescent="0.2">
      <c r="A1258">
        <v>830</v>
      </c>
      <c r="B1258" s="108"/>
      <c r="C1258" s="2"/>
      <c r="D1258" s="2"/>
      <c r="E1258" s="119"/>
      <c r="F1258" s="100"/>
      <c r="G1258" s="2"/>
      <c r="H1258" s="2"/>
    </row>
    <row r="1259" spans="1:8" x14ac:dyDescent="0.2">
      <c r="A1259">
        <v>596</v>
      </c>
      <c r="B1259" s="108"/>
      <c r="C1259" s="2"/>
      <c r="D1259" s="2"/>
      <c r="E1259" s="119"/>
      <c r="F1259" s="100"/>
      <c r="G1259" s="100"/>
      <c r="H1259" s="2"/>
    </row>
    <row r="1260" spans="1:8" x14ac:dyDescent="0.2">
      <c r="A1260">
        <v>1410</v>
      </c>
      <c r="B1260" s="108"/>
      <c r="C1260" s="2"/>
      <c r="D1260" s="2"/>
      <c r="E1260" s="119"/>
      <c r="F1260" s="100"/>
      <c r="G1260" s="100"/>
      <c r="H1260" s="180"/>
    </row>
    <row r="1261" spans="1:8" x14ac:dyDescent="0.2">
      <c r="A1261">
        <v>597</v>
      </c>
      <c r="B1261" s="108"/>
      <c r="C1261" s="2"/>
      <c r="D1261" s="2"/>
      <c r="E1261" s="119"/>
      <c r="F1261" s="100"/>
      <c r="G1261" s="100"/>
      <c r="H1261" s="2"/>
    </row>
    <row r="1262" spans="1:8" x14ac:dyDescent="0.2">
      <c r="A1262">
        <v>1411</v>
      </c>
      <c r="B1262" s="108"/>
      <c r="C1262" s="2"/>
      <c r="D1262" s="2"/>
      <c r="E1262" s="119"/>
      <c r="F1262" s="100"/>
      <c r="G1262" s="100"/>
      <c r="H1262" s="2"/>
    </row>
    <row r="1263" spans="1:8" x14ac:dyDescent="0.2">
      <c r="A1263">
        <v>479</v>
      </c>
      <c r="B1263" s="108"/>
      <c r="C1263" s="2"/>
      <c r="D1263" s="2"/>
      <c r="E1263" s="119"/>
      <c r="F1263" s="100"/>
      <c r="G1263" s="100"/>
      <c r="H1263" s="180"/>
    </row>
    <row r="1264" spans="1:8" x14ac:dyDescent="0.2">
      <c r="A1264">
        <v>2031</v>
      </c>
      <c r="B1264" s="108"/>
      <c r="C1264" s="2"/>
      <c r="D1264" s="2"/>
      <c r="E1264" s="119"/>
      <c r="F1264" s="100"/>
      <c r="G1264" s="2"/>
      <c r="H1264" s="2"/>
    </row>
    <row r="1265" spans="1:8" x14ac:dyDescent="0.2">
      <c r="A1265">
        <v>1611</v>
      </c>
      <c r="B1265" s="108"/>
      <c r="C1265" s="2"/>
      <c r="D1265" s="2"/>
      <c r="E1265" s="119"/>
      <c r="F1265" s="100"/>
      <c r="G1265" s="2"/>
      <c r="H1265" s="2"/>
    </row>
    <row r="1266" spans="1:8" x14ac:dyDescent="0.2">
      <c r="A1266">
        <v>1859</v>
      </c>
      <c r="B1266" s="108"/>
      <c r="C1266" s="2"/>
      <c r="D1266" s="2"/>
      <c r="E1266" s="119"/>
      <c r="F1266" s="100"/>
      <c r="G1266" s="2"/>
      <c r="H1266" s="2"/>
    </row>
    <row r="1267" spans="1:8" x14ac:dyDescent="0.2">
      <c r="A1267">
        <v>1412</v>
      </c>
      <c r="B1267" s="108"/>
      <c r="C1267" s="2"/>
      <c r="D1267" s="2"/>
      <c r="E1267" s="119"/>
      <c r="F1267" s="100"/>
      <c r="G1267" s="100"/>
      <c r="H1267" s="180"/>
    </row>
    <row r="1268" spans="1:8" x14ac:dyDescent="0.2">
      <c r="A1268">
        <v>1938</v>
      </c>
      <c r="B1268" s="108"/>
      <c r="C1268" s="2"/>
      <c r="D1268" s="2"/>
      <c r="E1268" s="119"/>
      <c r="F1268" s="100"/>
      <c r="G1268" s="100"/>
      <c r="H1268" s="180"/>
    </row>
    <row r="1269" spans="1:8" x14ac:dyDescent="0.2">
      <c r="A1269">
        <v>447</v>
      </c>
      <c r="B1269" s="108"/>
      <c r="C1269" s="2"/>
      <c r="D1269" s="2"/>
      <c r="E1269" s="119"/>
      <c r="F1269" s="100"/>
      <c r="G1269" s="2"/>
      <c r="H1269" s="2"/>
    </row>
    <row r="1270" spans="1:8" x14ac:dyDescent="0.2">
      <c r="A1270">
        <v>480</v>
      </c>
      <c r="B1270" s="108"/>
      <c r="C1270" s="2"/>
      <c r="D1270" s="2"/>
      <c r="E1270" s="119"/>
      <c r="F1270" s="100"/>
      <c r="G1270" s="2"/>
      <c r="H1270" s="2"/>
    </row>
    <row r="1271" spans="1:8" x14ac:dyDescent="0.2">
      <c r="A1271">
        <v>1413</v>
      </c>
      <c r="B1271" s="108"/>
      <c r="C1271" s="2"/>
      <c r="D1271" s="2"/>
      <c r="E1271" s="119"/>
      <c r="F1271" s="100"/>
      <c r="G1271" s="100"/>
      <c r="H1271" s="180"/>
    </row>
    <row r="1272" spans="1:8" x14ac:dyDescent="0.2">
      <c r="A1272">
        <v>1414</v>
      </c>
      <c r="B1272" s="108"/>
      <c r="C1272" s="2"/>
      <c r="D1272" s="2"/>
      <c r="E1272" s="119"/>
      <c r="F1272" s="100"/>
      <c r="G1272" s="100"/>
      <c r="H1272" s="180"/>
    </row>
    <row r="1273" spans="1:8" x14ac:dyDescent="0.2">
      <c r="A1273">
        <v>1075</v>
      </c>
      <c r="B1273" s="108"/>
      <c r="C1273" s="2"/>
      <c r="D1273" s="2"/>
      <c r="E1273" s="119"/>
      <c r="F1273" s="100"/>
      <c r="G1273" s="100"/>
      <c r="H1273" s="180"/>
    </row>
    <row r="1274" spans="1:8" x14ac:dyDescent="0.2">
      <c r="A1274">
        <v>1961</v>
      </c>
      <c r="B1274" s="108"/>
      <c r="C1274" s="2"/>
      <c r="D1274" s="2"/>
      <c r="E1274" s="119"/>
      <c r="F1274" s="100"/>
      <c r="G1274" s="100"/>
      <c r="H1274" s="180"/>
    </row>
    <row r="1275" spans="1:8" x14ac:dyDescent="0.2">
      <c r="A1275">
        <v>1200</v>
      </c>
      <c r="B1275" s="108"/>
      <c r="C1275" s="2"/>
      <c r="D1275" s="2"/>
      <c r="E1275" s="119"/>
      <c r="F1275" s="100"/>
      <c r="G1275" s="100"/>
      <c r="H1275" s="180"/>
    </row>
    <row r="1276" spans="1:8" x14ac:dyDescent="0.2">
      <c r="A1276">
        <v>1201</v>
      </c>
      <c r="B1276" s="108"/>
      <c r="C1276" s="2"/>
      <c r="D1276" s="2"/>
      <c r="E1276" s="119"/>
      <c r="F1276" s="100"/>
      <c r="G1276" s="100"/>
      <c r="H1276" s="180"/>
    </row>
    <row r="1277" spans="1:8" x14ac:dyDescent="0.2">
      <c r="A1277">
        <v>1202</v>
      </c>
      <c r="B1277" s="108"/>
      <c r="C1277" s="2"/>
      <c r="D1277" s="2"/>
      <c r="E1277" s="119"/>
      <c r="F1277" s="100"/>
      <c r="G1277" s="100"/>
      <c r="H1277" s="180"/>
    </row>
    <row r="1278" spans="1:8" x14ac:dyDescent="0.2">
      <c r="A1278">
        <v>1204</v>
      </c>
      <c r="B1278" s="108"/>
      <c r="C1278" s="2"/>
      <c r="D1278" s="2"/>
      <c r="E1278" s="119"/>
      <c r="F1278" s="100"/>
      <c r="G1278" s="100"/>
      <c r="H1278" s="180"/>
    </row>
    <row r="1279" spans="1:8" x14ac:dyDescent="0.2">
      <c r="A1279">
        <v>1811</v>
      </c>
      <c r="B1279" s="108"/>
      <c r="C1279" s="2"/>
      <c r="D1279" s="2"/>
      <c r="E1279" s="119"/>
      <c r="F1279" s="100"/>
      <c r="G1279" s="2"/>
      <c r="H1279" s="2"/>
    </row>
    <row r="1280" spans="1:8" x14ac:dyDescent="0.2">
      <c r="A1280">
        <v>991</v>
      </c>
      <c r="B1280" s="108"/>
      <c r="C1280" s="2"/>
      <c r="D1280" s="2"/>
      <c r="E1280" s="119"/>
      <c r="F1280" s="100"/>
      <c r="G1280" s="2"/>
      <c r="H1280" s="2"/>
    </row>
    <row r="1281" spans="1:8" x14ac:dyDescent="0.2">
      <c r="A1281">
        <v>754</v>
      </c>
      <c r="B1281" s="108"/>
      <c r="C1281" s="2"/>
      <c r="D1281" s="2"/>
      <c r="E1281" s="119"/>
      <c r="F1281" s="100"/>
      <c r="G1281" s="2"/>
      <c r="H1281" s="2"/>
    </row>
    <row r="1282" spans="1:8" x14ac:dyDescent="0.2">
      <c r="A1282">
        <v>1830</v>
      </c>
      <c r="B1282" s="108"/>
      <c r="C1282" s="2"/>
      <c r="D1282" s="2"/>
      <c r="E1282" s="119"/>
      <c r="F1282" s="100"/>
      <c r="G1282" s="2"/>
      <c r="H1282" s="2"/>
    </row>
    <row r="1283" spans="1:8" x14ac:dyDescent="0.2">
      <c r="A1283">
        <v>787</v>
      </c>
      <c r="B1283" s="108"/>
      <c r="C1283" s="2"/>
      <c r="D1283" s="2"/>
      <c r="E1283" s="119"/>
      <c r="F1283" s="100"/>
      <c r="G1283" s="2"/>
      <c r="H1283" s="2"/>
    </row>
    <row r="1284" spans="1:8" x14ac:dyDescent="0.2">
      <c r="A1284">
        <v>788</v>
      </c>
      <c r="B1284" s="108"/>
      <c r="C1284" s="2"/>
      <c r="D1284" s="2"/>
      <c r="E1284" s="119"/>
      <c r="F1284" s="100"/>
      <c r="G1284" s="2"/>
      <c r="H1284" s="2"/>
    </row>
    <row r="1285" spans="1:8" x14ac:dyDescent="0.2">
      <c r="A1285">
        <v>832</v>
      </c>
      <c r="B1285" s="108"/>
      <c r="C1285" s="2"/>
      <c r="D1285" s="2"/>
      <c r="E1285" s="119"/>
      <c r="F1285" s="100"/>
      <c r="G1285" s="2"/>
      <c r="H1285" s="2"/>
    </row>
    <row r="1286" spans="1:8" x14ac:dyDescent="0.2">
      <c r="A1286">
        <v>992</v>
      </c>
      <c r="B1286" s="108"/>
      <c r="C1286" s="2"/>
      <c r="D1286" s="2"/>
      <c r="E1286" s="119"/>
      <c r="F1286" s="100"/>
      <c r="G1286" s="2"/>
      <c r="H1286" s="2"/>
    </row>
    <row r="1287" spans="1:8" x14ac:dyDescent="0.2">
      <c r="A1287">
        <v>2032</v>
      </c>
      <c r="B1287" s="108"/>
      <c r="C1287" s="2"/>
      <c r="D1287" s="2"/>
      <c r="E1287" s="119"/>
      <c r="F1287" s="100"/>
      <c r="G1287" s="2"/>
      <c r="H1287" s="2"/>
    </row>
    <row r="1288" spans="1:8" x14ac:dyDescent="0.2">
      <c r="A1288">
        <v>1689</v>
      </c>
      <c r="B1288" s="108"/>
      <c r="C1288" s="2"/>
      <c r="D1288" s="2"/>
      <c r="E1288" s="119"/>
      <c r="F1288" s="100"/>
      <c r="G1288" s="2"/>
      <c r="H1288" s="2"/>
    </row>
    <row r="1289" spans="1:8" x14ac:dyDescent="0.2">
      <c r="A1289">
        <v>598</v>
      </c>
      <c r="B1289" s="108"/>
      <c r="C1289" s="2"/>
      <c r="D1289" s="2"/>
      <c r="E1289" s="119"/>
      <c r="F1289" s="100"/>
      <c r="G1289" s="100"/>
      <c r="H1289" s="2"/>
    </row>
    <row r="1290" spans="1:8" x14ac:dyDescent="0.2">
      <c r="A1290">
        <v>599</v>
      </c>
      <c r="B1290" s="108"/>
      <c r="C1290" s="2"/>
      <c r="D1290" s="2"/>
      <c r="E1290" s="119"/>
      <c r="F1290" s="100"/>
      <c r="G1290" s="100"/>
      <c r="H1290" s="2"/>
    </row>
    <row r="1291" spans="1:8" x14ac:dyDescent="0.2">
      <c r="A1291">
        <v>490</v>
      </c>
      <c r="B1291" s="108"/>
      <c r="C1291" s="2"/>
      <c r="D1291" s="2"/>
      <c r="E1291" s="119"/>
      <c r="F1291" s="100"/>
      <c r="G1291" s="100"/>
      <c r="H1291" s="2"/>
    </row>
    <row r="1292" spans="1:8" x14ac:dyDescent="0.2">
      <c r="A1292">
        <v>1415</v>
      </c>
      <c r="B1292" s="108"/>
      <c r="C1292" s="2"/>
      <c r="D1292" s="2"/>
      <c r="E1292" s="119"/>
      <c r="F1292" s="100"/>
      <c r="G1292" s="100"/>
      <c r="H1292" s="2"/>
    </row>
    <row r="1293" spans="1:8" x14ac:dyDescent="0.2">
      <c r="A1293">
        <v>1205</v>
      </c>
      <c r="B1293" s="108"/>
      <c r="C1293" s="2"/>
      <c r="D1293" s="2"/>
      <c r="E1293" s="119"/>
      <c r="F1293" s="100"/>
      <c r="G1293" s="100"/>
      <c r="H1293" s="180"/>
    </row>
    <row r="1294" spans="1:8" x14ac:dyDescent="0.2">
      <c r="A1294">
        <v>1812</v>
      </c>
      <c r="B1294" s="108"/>
      <c r="C1294" s="2"/>
      <c r="D1294" s="2"/>
      <c r="E1294" s="119"/>
      <c r="F1294" s="100"/>
      <c r="G1294" s="2"/>
      <c r="H1294" s="2"/>
    </row>
    <row r="1295" spans="1:8" x14ac:dyDescent="0.2">
      <c r="A1295">
        <v>1815</v>
      </c>
      <c r="B1295" s="108"/>
      <c r="C1295" s="2"/>
      <c r="D1295" s="2"/>
      <c r="E1295" s="119"/>
      <c r="F1295" s="100"/>
      <c r="G1295" s="2"/>
      <c r="H1295" s="2"/>
    </row>
    <row r="1296" spans="1:8" x14ac:dyDescent="0.2">
      <c r="A1296">
        <v>790</v>
      </c>
      <c r="B1296" s="108"/>
      <c r="C1296" s="2"/>
      <c r="D1296" s="2"/>
      <c r="E1296" s="119"/>
      <c r="F1296" s="100"/>
      <c r="G1296" s="2"/>
      <c r="H1296" s="2"/>
    </row>
    <row r="1297" spans="1:8" x14ac:dyDescent="0.2">
      <c r="A1297">
        <v>755</v>
      </c>
      <c r="B1297" s="108"/>
      <c r="C1297" s="2"/>
      <c r="D1297" s="2"/>
      <c r="E1297" s="119"/>
      <c r="F1297" s="100"/>
      <c r="G1297" s="2"/>
      <c r="H1297" s="2"/>
    </row>
    <row r="1298" spans="1:8" x14ac:dyDescent="0.2">
      <c r="A1298">
        <v>1746</v>
      </c>
      <c r="B1298" s="108"/>
      <c r="C1298" s="2"/>
      <c r="D1298" s="2"/>
      <c r="E1298" s="119"/>
      <c r="F1298" s="100"/>
      <c r="G1298" s="2"/>
      <c r="H1298" s="2"/>
    </row>
    <row r="1299" spans="1:8" x14ac:dyDescent="0.2">
      <c r="A1299">
        <v>1416</v>
      </c>
      <c r="B1299" s="108"/>
      <c r="C1299" s="2"/>
      <c r="D1299" s="2"/>
      <c r="E1299" s="119"/>
      <c r="F1299" s="100"/>
      <c r="G1299" s="100"/>
      <c r="H1299" s="180"/>
    </row>
    <row r="1300" spans="1:8" x14ac:dyDescent="0.2">
      <c r="A1300">
        <v>600</v>
      </c>
      <c r="B1300" s="108"/>
      <c r="C1300" s="2"/>
      <c r="D1300" s="2"/>
      <c r="E1300" s="119"/>
      <c r="F1300" s="100"/>
      <c r="G1300" s="100"/>
      <c r="H1300" s="2"/>
    </row>
    <row r="1301" spans="1:8" x14ac:dyDescent="0.2">
      <c r="A1301">
        <v>1036</v>
      </c>
      <c r="B1301" s="108"/>
      <c r="C1301" s="2"/>
      <c r="D1301" s="2"/>
      <c r="E1301" s="119"/>
      <c r="F1301" s="100"/>
      <c r="G1301" s="100"/>
      <c r="H1301" s="180"/>
    </row>
    <row r="1302" spans="1:8" x14ac:dyDescent="0.2">
      <c r="A1302">
        <v>833</v>
      </c>
      <c r="B1302" s="108"/>
      <c r="C1302" s="2"/>
      <c r="D1302" s="2"/>
      <c r="E1302" s="119"/>
      <c r="F1302" s="100"/>
      <c r="G1302" s="2"/>
      <c r="H1302" s="2"/>
    </row>
    <row r="1303" spans="1:8" x14ac:dyDescent="0.2">
      <c r="A1303">
        <v>601</v>
      </c>
      <c r="B1303" s="108"/>
      <c r="C1303" s="2"/>
      <c r="D1303" s="2"/>
      <c r="E1303" s="119"/>
      <c r="F1303" s="100"/>
      <c r="G1303" s="100"/>
      <c r="H1303" s="2"/>
    </row>
    <row r="1304" spans="1:8" x14ac:dyDescent="0.2">
      <c r="A1304">
        <v>1749</v>
      </c>
      <c r="B1304" s="108"/>
      <c r="C1304" s="2"/>
      <c r="D1304" s="2"/>
      <c r="E1304" s="119"/>
      <c r="F1304" s="100"/>
      <c r="G1304" s="2"/>
      <c r="H1304" s="2"/>
    </row>
    <row r="1305" spans="1:8" x14ac:dyDescent="0.2">
      <c r="A1305">
        <v>1747</v>
      </c>
      <c r="B1305" s="108"/>
      <c r="C1305" s="2"/>
      <c r="D1305" s="2"/>
      <c r="E1305" s="119"/>
      <c r="F1305" s="100"/>
      <c r="G1305" s="2"/>
      <c r="H1305" s="2"/>
    </row>
    <row r="1306" spans="1:8" x14ac:dyDescent="0.2">
      <c r="A1306">
        <v>602</v>
      </c>
      <c r="B1306" s="108"/>
      <c r="C1306" s="2"/>
      <c r="D1306" s="2"/>
      <c r="E1306" s="119"/>
      <c r="F1306" s="100"/>
      <c r="G1306" s="100"/>
      <c r="H1306" s="2"/>
    </row>
    <row r="1307" spans="1:8" x14ac:dyDescent="0.2">
      <c r="A1307">
        <v>1417</v>
      </c>
      <c r="B1307" s="108"/>
      <c r="C1307" s="2"/>
      <c r="D1307" s="2"/>
      <c r="E1307" s="119"/>
      <c r="F1307" s="100"/>
      <c r="G1307" s="100"/>
      <c r="H1307" s="180"/>
    </row>
    <row r="1308" spans="1:8" x14ac:dyDescent="0.2">
      <c r="A1308">
        <v>2033</v>
      </c>
      <c r="B1308" s="108"/>
      <c r="C1308" s="2"/>
      <c r="D1308" s="2"/>
      <c r="E1308" s="119"/>
      <c r="F1308" s="100"/>
      <c r="G1308" s="2"/>
      <c r="H1308" s="2"/>
    </row>
    <row r="1309" spans="1:8" x14ac:dyDescent="0.2">
      <c r="A1309">
        <v>1418</v>
      </c>
      <c r="B1309" s="108"/>
      <c r="C1309" s="2"/>
      <c r="D1309" s="2"/>
      <c r="E1309" s="119"/>
      <c r="F1309" s="100"/>
      <c r="G1309" s="100"/>
      <c r="H1309" s="180"/>
    </row>
    <row r="1310" spans="1:8" x14ac:dyDescent="0.2">
      <c r="A1310">
        <v>604</v>
      </c>
      <c r="B1310" s="108"/>
      <c r="C1310" s="2"/>
      <c r="D1310" s="2"/>
      <c r="E1310" s="119"/>
      <c r="F1310" s="100"/>
      <c r="G1310" s="100"/>
      <c r="H1310" s="2"/>
    </row>
    <row r="1311" spans="1:8" x14ac:dyDescent="0.2">
      <c r="A1311">
        <v>603</v>
      </c>
      <c r="B1311" s="108"/>
      <c r="C1311" s="2"/>
      <c r="D1311" s="2"/>
      <c r="E1311" s="119"/>
      <c r="F1311" s="100"/>
      <c r="G1311" s="100"/>
      <c r="H1311" s="2"/>
    </row>
    <row r="1312" spans="1:8" x14ac:dyDescent="0.2">
      <c r="A1312">
        <v>1665</v>
      </c>
      <c r="B1312" s="108"/>
      <c r="C1312" s="2"/>
      <c r="D1312" s="2"/>
      <c r="E1312" s="119"/>
      <c r="F1312" s="100"/>
      <c r="G1312" s="2"/>
      <c r="H1312" s="2"/>
    </row>
    <row r="1313" spans="1:8" x14ac:dyDescent="0.2">
      <c r="A1313">
        <v>834</v>
      </c>
      <c r="B1313" s="108"/>
      <c r="C1313" s="2"/>
      <c r="D1313" s="2"/>
      <c r="E1313" s="119"/>
      <c r="F1313" s="100"/>
      <c r="G1313" s="2"/>
      <c r="H1313" s="2"/>
    </row>
    <row r="1314" spans="1:8" x14ac:dyDescent="0.2">
      <c r="A1314">
        <v>1860</v>
      </c>
      <c r="B1314" s="108"/>
      <c r="C1314" s="2"/>
      <c r="D1314" s="2"/>
      <c r="E1314" s="119"/>
      <c r="F1314" s="100"/>
      <c r="G1314" s="2"/>
      <c r="H1314" s="2"/>
    </row>
    <row r="1315" spans="1:8" x14ac:dyDescent="0.2">
      <c r="A1315">
        <v>1420</v>
      </c>
      <c r="B1315" s="108"/>
      <c r="C1315" s="2"/>
      <c r="D1315" s="2"/>
      <c r="E1315" s="119"/>
      <c r="F1315" s="100"/>
      <c r="G1315" s="100"/>
      <c r="H1315" s="180"/>
    </row>
    <row r="1316" spans="1:8" x14ac:dyDescent="0.2">
      <c r="A1316">
        <v>605</v>
      </c>
      <c r="B1316" s="108"/>
      <c r="C1316" s="2"/>
      <c r="D1316" s="2"/>
      <c r="E1316" s="119"/>
      <c r="F1316" s="100"/>
      <c r="G1316" s="100"/>
      <c r="H1316" s="2"/>
    </row>
    <row r="1317" spans="1:8" x14ac:dyDescent="0.2">
      <c r="A1317">
        <v>1419</v>
      </c>
      <c r="B1317" s="108"/>
      <c r="C1317" s="2"/>
      <c r="D1317" s="2"/>
      <c r="E1317" s="119"/>
      <c r="F1317" s="100"/>
      <c r="G1317" s="100"/>
      <c r="H1317" s="180"/>
    </row>
    <row r="1318" spans="1:8" x14ac:dyDescent="0.2">
      <c r="A1318">
        <v>606</v>
      </c>
      <c r="B1318" s="108"/>
      <c r="C1318" s="2"/>
      <c r="D1318" s="2"/>
      <c r="E1318" s="119"/>
      <c r="F1318" s="100"/>
      <c r="G1318" s="100"/>
      <c r="H1318" s="2"/>
    </row>
    <row r="1319" spans="1:8" x14ac:dyDescent="0.2">
      <c r="A1319">
        <v>866</v>
      </c>
      <c r="B1319" s="108"/>
      <c r="C1319" s="2"/>
      <c r="D1319" s="2"/>
      <c r="E1319" s="119"/>
      <c r="F1319" s="100"/>
      <c r="G1319" s="2"/>
      <c r="H1319" s="2"/>
    </row>
    <row r="1320" spans="1:8" x14ac:dyDescent="0.2">
      <c r="A1320">
        <v>607</v>
      </c>
      <c r="B1320" s="108"/>
      <c r="C1320" s="2"/>
      <c r="D1320" s="2"/>
      <c r="E1320" s="119"/>
      <c r="F1320" s="100"/>
      <c r="G1320" s="100"/>
      <c r="H1320" s="2"/>
    </row>
    <row r="1321" spans="1:8" x14ac:dyDescent="0.2">
      <c r="A1321">
        <v>608</v>
      </c>
      <c r="B1321" s="108"/>
      <c r="C1321" s="2"/>
      <c r="D1321" s="2"/>
      <c r="E1321" s="119"/>
      <c r="F1321" s="100"/>
      <c r="G1321" s="100"/>
      <c r="H1321" s="2"/>
    </row>
    <row r="1322" spans="1:8" x14ac:dyDescent="0.2">
      <c r="A1322">
        <v>609</v>
      </c>
      <c r="B1322" s="108"/>
      <c r="C1322" s="2"/>
      <c r="D1322" s="2"/>
      <c r="E1322" s="119"/>
      <c r="F1322" s="100"/>
      <c r="G1322" s="100"/>
      <c r="H1322" s="2"/>
    </row>
    <row r="1323" spans="1:8" x14ac:dyDescent="0.2">
      <c r="A1323">
        <v>610</v>
      </c>
      <c r="B1323" s="108"/>
      <c r="C1323" s="2"/>
      <c r="D1323" s="2"/>
      <c r="E1323" s="119"/>
      <c r="F1323" s="100"/>
      <c r="G1323" s="100"/>
      <c r="H1323" s="2"/>
    </row>
    <row r="1324" spans="1:8" x14ac:dyDescent="0.2">
      <c r="A1324">
        <v>1965</v>
      </c>
      <c r="B1324" s="108"/>
      <c r="C1324" s="2"/>
      <c r="D1324" s="2"/>
      <c r="E1324" s="119"/>
      <c r="F1324" s="100"/>
      <c r="G1324" s="100"/>
      <c r="H1324" s="180"/>
    </row>
    <row r="1325" spans="1:8" x14ac:dyDescent="0.2">
      <c r="A1325">
        <v>1206</v>
      </c>
      <c r="B1325" s="108"/>
      <c r="C1325" s="2"/>
      <c r="D1325" s="2"/>
      <c r="E1325" s="119"/>
      <c r="F1325" s="100"/>
      <c r="G1325" s="100"/>
      <c r="H1325" s="180"/>
    </row>
    <row r="1326" spans="1:8" x14ac:dyDescent="0.2">
      <c r="A1326">
        <v>1207</v>
      </c>
      <c r="B1326" s="108"/>
      <c r="C1326" s="2"/>
      <c r="D1326" s="2"/>
      <c r="E1326" s="119"/>
      <c r="F1326" s="100"/>
      <c r="G1326" s="100"/>
      <c r="H1326" s="180"/>
    </row>
    <row r="1327" spans="1:8" x14ac:dyDescent="0.2">
      <c r="A1327">
        <v>1208</v>
      </c>
      <c r="B1327" s="108"/>
      <c r="C1327" s="2"/>
      <c r="D1327" s="2"/>
      <c r="E1327" s="119"/>
      <c r="F1327" s="100"/>
      <c r="G1327" s="100"/>
      <c r="H1327" s="180"/>
    </row>
    <row r="1328" spans="1:8" x14ac:dyDescent="0.2">
      <c r="A1328">
        <v>1209</v>
      </c>
      <c r="B1328" s="108"/>
      <c r="C1328" s="2"/>
      <c r="D1328" s="2"/>
      <c r="E1328" s="119"/>
      <c r="F1328" s="100"/>
      <c r="G1328" s="100"/>
      <c r="H1328" s="180"/>
    </row>
    <row r="1329" spans="1:8" x14ac:dyDescent="0.2">
      <c r="A1329">
        <v>1210</v>
      </c>
      <c r="B1329" s="108"/>
      <c r="C1329" s="2"/>
      <c r="D1329" s="2"/>
      <c r="E1329" s="119"/>
      <c r="F1329" s="100"/>
      <c r="G1329" s="100"/>
      <c r="H1329" s="180"/>
    </row>
    <row r="1330" spans="1:8" x14ac:dyDescent="0.2">
      <c r="A1330">
        <v>1212</v>
      </c>
      <c r="B1330" s="108"/>
      <c r="C1330" s="2"/>
      <c r="D1330" s="2"/>
      <c r="E1330" s="119"/>
      <c r="F1330" s="100"/>
      <c r="G1330" s="100"/>
      <c r="H1330" s="180"/>
    </row>
    <row r="1331" spans="1:8" x14ac:dyDescent="0.2">
      <c r="A1331">
        <v>1211</v>
      </c>
      <c r="B1331" s="108"/>
      <c r="C1331" s="2"/>
      <c r="D1331" s="2"/>
      <c r="E1331" s="119"/>
      <c r="F1331" s="100"/>
      <c r="G1331" s="100"/>
      <c r="H1331" s="180"/>
    </row>
    <row r="1332" spans="1:8" x14ac:dyDescent="0.2">
      <c r="A1332">
        <v>2034</v>
      </c>
      <c r="B1332" s="108"/>
      <c r="C1332" s="2"/>
      <c r="D1332" s="2"/>
      <c r="E1332" s="119"/>
      <c r="F1332" s="100"/>
      <c r="G1332" s="2"/>
      <c r="H1332" s="2"/>
    </row>
    <row r="1333" spans="1:8" x14ac:dyDescent="0.2">
      <c r="A1333">
        <v>1612</v>
      </c>
      <c r="B1333" s="108"/>
      <c r="C1333" s="2"/>
      <c r="D1333" s="2"/>
      <c r="E1333" s="119"/>
      <c r="F1333" s="100"/>
      <c r="G1333" s="2"/>
      <c r="H1333" s="2"/>
    </row>
    <row r="1334" spans="1:8" x14ac:dyDescent="0.2">
      <c r="A1334">
        <v>885</v>
      </c>
      <c r="B1334" s="108"/>
      <c r="C1334" s="2"/>
      <c r="D1334" s="2"/>
      <c r="E1334" s="119"/>
      <c r="F1334" s="100"/>
      <c r="G1334" s="2"/>
      <c r="H1334" s="2"/>
    </row>
    <row r="1335" spans="1:8" x14ac:dyDescent="0.2">
      <c r="A1335">
        <v>886</v>
      </c>
      <c r="B1335" s="108"/>
      <c r="C1335" s="2"/>
      <c r="D1335" s="2"/>
      <c r="E1335" s="119"/>
      <c r="F1335" s="100"/>
      <c r="G1335" s="2"/>
      <c r="H1335" s="2"/>
    </row>
    <row r="1336" spans="1:8" x14ac:dyDescent="0.2">
      <c r="A1336">
        <v>756</v>
      </c>
      <c r="B1336" s="108"/>
      <c r="C1336" s="2"/>
      <c r="D1336" s="2"/>
      <c r="E1336" s="119"/>
      <c r="F1336" s="100"/>
      <c r="G1336" s="2"/>
      <c r="H1336" s="2"/>
    </row>
    <row r="1337" spans="1:8" x14ac:dyDescent="0.2">
      <c r="A1337">
        <v>430</v>
      </c>
      <c r="B1337" s="108"/>
      <c r="C1337" s="2"/>
      <c r="D1337" s="2"/>
      <c r="E1337" s="119"/>
      <c r="F1337" s="100"/>
      <c r="G1337" s="2"/>
      <c r="H1337" s="2"/>
    </row>
    <row r="1338" spans="1:8" x14ac:dyDescent="0.2">
      <c r="A1338">
        <v>757</v>
      </c>
      <c r="B1338" s="108"/>
      <c r="C1338" s="2"/>
      <c r="D1338" s="2"/>
      <c r="E1338" s="119"/>
      <c r="F1338" s="100"/>
      <c r="G1338" s="2"/>
      <c r="H1338" s="2"/>
    </row>
    <row r="1339" spans="1:8" x14ac:dyDescent="0.2">
      <c r="A1339">
        <v>1748</v>
      </c>
      <c r="B1339" s="108"/>
      <c r="C1339" s="2"/>
      <c r="D1339" s="2"/>
      <c r="E1339" s="119"/>
      <c r="F1339" s="100"/>
      <c r="G1339" s="2"/>
      <c r="H1339" s="2"/>
    </row>
    <row r="1340" spans="1:8" x14ac:dyDescent="0.2">
      <c r="A1340">
        <v>758</v>
      </c>
      <c r="B1340" s="108"/>
      <c r="C1340" s="2"/>
      <c r="D1340" s="2"/>
      <c r="E1340" s="119"/>
      <c r="F1340" s="100"/>
      <c r="G1340" s="2"/>
      <c r="H1340" s="2"/>
    </row>
    <row r="1341" spans="1:8" x14ac:dyDescent="0.2">
      <c r="A1341">
        <v>1831</v>
      </c>
      <c r="B1341" s="108"/>
      <c r="C1341" s="2"/>
      <c r="D1341" s="2"/>
      <c r="E1341" s="119"/>
      <c r="F1341" s="100"/>
      <c r="G1341" s="2"/>
      <c r="H1341" s="2"/>
    </row>
    <row r="1342" spans="1:8" x14ac:dyDescent="0.2">
      <c r="A1342">
        <v>759</v>
      </c>
      <c r="B1342" s="108"/>
      <c r="C1342" s="2"/>
      <c r="D1342" s="2"/>
      <c r="E1342" s="119"/>
      <c r="F1342" s="100"/>
      <c r="G1342" s="2"/>
      <c r="H1342" s="2"/>
    </row>
    <row r="1343" spans="1:8" x14ac:dyDescent="0.2">
      <c r="A1343">
        <v>1613</v>
      </c>
      <c r="B1343" s="108"/>
      <c r="C1343" s="2"/>
      <c r="D1343" s="2"/>
      <c r="E1343" s="119"/>
      <c r="F1343" s="100"/>
      <c r="G1343" s="2"/>
      <c r="H1343" s="2"/>
    </row>
    <row r="1344" spans="1:8" x14ac:dyDescent="0.2">
      <c r="A1344">
        <v>993</v>
      </c>
      <c r="B1344" s="108"/>
      <c r="C1344" s="2"/>
      <c r="D1344" s="2"/>
      <c r="E1344" s="119"/>
      <c r="F1344" s="100"/>
      <c r="G1344" s="2"/>
      <c r="H1344" s="2"/>
    </row>
    <row r="1345" spans="1:8" x14ac:dyDescent="0.2">
      <c r="A1345">
        <v>2035</v>
      </c>
      <c r="B1345" s="108"/>
      <c r="C1345" s="2"/>
      <c r="D1345" s="2"/>
      <c r="E1345" s="119"/>
      <c r="F1345" s="100"/>
      <c r="G1345" s="2"/>
      <c r="H1345" s="2"/>
    </row>
    <row r="1346" spans="1:8" x14ac:dyDescent="0.2">
      <c r="A1346">
        <v>1421</v>
      </c>
      <c r="B1346" s="108"/>
      <c r="C1346" s="2"/>
      <c r="D1346" s="2"/>
      <c r="E1346" s="119"/>
      <c r="F1346" s="100"/>
      <c r="G1346" s="100"/>
      <c r="H1346" s="2"/>
    </row>
    <row r="1347" spans="1:8" x14ac:dyDescent="0.2">
      <c r="A1347">
        <v>611</v>
      </c>
      <c r="B1347" s="108"/>
      <c r="C1347" s="2"/>
      <c r="D1347" s="2"/>
      <c r="E1347" s="119"/>
      <c r="F1347" s="100"/>
      <c r="G1347" s="100"/>
      <c r="H1347" s="2"/>
    </row>
    <row r="1348" spans="1:8" x14ac:dyDescent="0.2">
      <c r="A1348">
        <v>1939</v>
      </c>
      <c r="B1348" s="108"/>
      <c r="C1348" s="2"/>
      <c r="D1348" s="2"/>
      <c r="E1348" s="119"/>
      <c r="F1348" s="100"/>
      <c r="G1348" s="100"/>
      <c r="H1348" s="180"/>
    </row>
    <row r="1349" spans="1:8" x14ac:dyDescent="0.2">
      <c r="A1349">
        <v>1213</v>
      </c>
      <c r="B1349" s="108"/>
      <c r="C1349" s="2"/>
      <c r="D1349" s="2"/>
      <c r="E1349" s="119"/>
      <c r="F1349" s="100"/>
      <c r="G1349" s="100"/>
      <c r="H1349" s="180"/>
    </row>
    <row r="1350" spans="1:8" x14ac:dyDescent="0.2">
      <c r="A1350">
        <v>2036</v>
      </c>
      <c r="B1350" s="108"/>
      <c r="C1350" s="2"/>
      <c r="D1350" s="2"/>
      <c r="E1350" s="119"/>
      <c r="F1350" s="100"/>
      <c r="G1350" s="2"/>
      <c r="H1350" s="2"/>
    </row>
    <row r="1351" spans="1:8" x14ac:dyDescent="0.2">
      <c r="A1351">
        <v>1614</v>
      </c>
      <c r="B1351" s="108"/>
      <c r="C1351" s="2"/>
      <c r="D1351" s="2"/>
      <c r="E1351" s="119"/>
      <c r="F1351" s="100"/>
      <c r="G1351" s="2"/>
      <c r="H1351" s="2"/>
    </row>
    <row r="1352" spans="1:8" x14ac:dyDescent="0.2">
      <c r="A1352">
        <v>1861</v>
      </c>
      <c r="B1352" s="108"/>
      <c r="C1352" s="2"/>
      <c r="D1352" s="2"/>
      <c r="E1352" s="119"/>
      <c r="F1352" s="100"/>
      <c r="G1352" s="2"/>
      <c r="H1352" s="2"/>
    </row>
    <row r="1353" spans="1:8" x14ac:dyDescent="0.2">
      <c r="A1353">
        <v>791</v>
      </c>
      <c r="B1353" s="108"/>
      <c r="C1353" s="2"/>
      <c r="D1353" s="2"/>
      <c r="E1353" s="119"/>
      <c r="F1353" s="100"/>
      <c r="G1353" s="2"/>
      <c r="H1353" s="2"/>
    </row>
    <row r="1354" spans="1:8" x14ac:dyDescent="0.2">
      <c r="A1354">
        <v>1750</v>
      </c>
      <c r="B1354" s="108"/>
      <c r="C1354" s="2"/>
      <c r="D1354" s="2"/>
      <c r="E1354" s="119"/>
      <c r="F1354" s="100"/>
      <c r="G1354" s="2"/>
      <c r="H1354" s="2"/>
    </row>
    <row r="1355" spans="1:8" x14ac:dyDescent="0.2">
      <c r="A1355">
        <v>1751</v>
      </c>
      <c r="B1355" s="108"/>
      <c r="C1355" s="2"/>
      <c r="D1355" s="2"/>
      <c r="E1355" s="119"/>
      <c r="F1355" s="100"/>
      <c r="G1355" s="2"/>
      <c r="H1355" s="2"/>
    </row>
    <row r="1356" spans="1:8" x14ac:dyDescent="0.2">
      <c r="A1356">
        <v>1037</v>
      </c>
      <c r="B1356" s="108"/>
      <c r="C1356" s="2"/>
      <c r="D1356" s="2"/>
      <c r="E1356" s="119"/>
      <c r="F1356" s="100"/>
      <c r="G1356" s="100"/>
      <c r="H1356" s="180"/>
    </row>
    <row r="1357" spans="1:8" x14ac:dyDescent="0.2">
      <c r="A1357">
        <v>2037</v>
      </c>
      <c r="B1357" s="108"/>
      <c r="C1357" s="2"/>
      <c r="D1357" s="2"/>
      <c r="E1357" s="119"/>
      <c r="F1357" s="100"/>
      <c r="G1357" s="2"/>
      <c r="H1357" s="2"/>
    </row>
    <row r="1358" spans="1:8" x14ac:dyDescent="0.2">
      <c r="A1358">
        <v>1615</v>
      </c>
      <c r="B1358" s="108"/>
      <c r="C1358" s="2"/>
      <c r="D1358" s="2"/>
      <c r="E1358" s="119"/>
      <c r="F1358" s="100"/>
      <c r="G1358" s="2"/>
      <c r="H1358" s="2"/>
    </row>
    <row r="1359" spans="1:8" x14ac:dyDescent="0.2">
      <c r="A1359">
        <v>1422</v>
      </c>
      <c r="B1359" s="108"/>
      <c r="C1359" s="2"/>
      <c r="D1359" s="2"/>
      <c r="E1359" s="119"/>
      <c r="F1359" s="100"/>
      <c r="G1359" s="100"/>
      <c r="H1359" s="180"/>
    </row>
    <row r="1360" spans="1:8" x14ac:dyDescent="0.2">
      <c r="A1360">
        <v>1423</v>
      </c>
      <c r="B1360" s="108"/>
      <c r="C1360" s="2"/>
      <c r="D1360" s="2"/>
      <c r="E1360" s="119"/>
      <c r="F1360" s="100"/>
      <c r="G1360" s="100"/>
      <c r="H1360" s="180"/>
    </row>
    <row r="1361" spans="1:8" x14ac:dyDescent="0.2">
      <c r="A1361">
        <v>1424</v>
      </c>
      <c r="B1361" s="108"/>
      <c r="C1361" s="2"/>
      <c r="D1361" s="2"/>
      <c r="E1361" s="119"/>
      <c r="F1361" s="100"/>
      <c r="G1361" s="100"/>
      <c r="H1361" s="2"/>
    </row>
    <row r="1362" spans="1:8" x14ac:dyDescent="0.2">
      <c r="A1362">
        <v>1752</v>
      </c>
      <c r="B1362" s="108"/>
      <c r="C1362" s="2"/>
      <c r="D1362" s="2"/>
      <c r="E1362" s="119"/>
      <c r="F1362" s="100"/>
      <c r="G1362" s="2"/>
      <c r="H1362" s="2"/>
    </row>
    <row r="1363" spans="1:8" x14ac:dyDescent="0.2">
      <c r="A1363">
        <v>1753</v>
      </c>
      <c r="B1363" s="108"/>
      <c r="C1363" s="2"/>
      <c r="D1363" s="2"/>
      <c r="E1363" s="119"/>
      <c r="F1363" s="100"/>
      <c r="G1363" s="2"/>
      <c r="H1363" s="2"/>
    </row>
    <row r="1364" spans="1:8" x14ac:dyDescent="0.2">
      <c r="A1364">
        <v>612</v>
      </c>
      <c r="B1364" s="108"/>
      <c r="C1364" s="2"/>
      <c r="D1364" s="2"/>
      <c r="E1364" s="119"/>
      <c r="F1364" s="100"/>
      <c r="G1364" s="100"/>
      <c r="H1364" s="2"/>
    </row>
    <row r="1365" spans="1:8" x14ac:dyDescent="0.2">
      <c r="A1365">
        <v>613</v>
      </c>
      <c r="B1365" s="108"/>
      <c r="C1365" s="2"/>
      <c r="D1365" s="2"/>
      <c r="E1365" s="119"/>
      <c r="F1365" s="100"/>
      <c r="G1365" s="100"/>
      <c r="H1365" s="2"/>
    </row>
    <row r="1366" spans="1:8" x14ac:dyDescent="0.2">
      <c r="A1366">
        <v>1425</v>
      </c>
      <c r="B1366" s="108"/>
      <c r="C1366" s="2"/>
      <c r="D1366" s="2"/>
      <c r="E1366" s="119"/>
      <c r="F1366" s="100"/>
      <c r="G1366" s="100"/>
      <c r="H1366" s="2"/>
    </row>
    <row r="1367" spans="1:8" x14ac:dyDescent="0.2">
      <c r="A1367">
        <v>1426</v>
      </c>
      <c r="B1367" s="108"/>
      <c r="C1367" s="2"/>
      <c r="D1367" s="2"/>
      <c r="E1367" s="119"/>
      <c r="F1367" s="100"/>
      <c r="G1367" s="100"/>
      <c r="H1367" s="2"/>
    </row>
    <row r="1368" spans="1:8" x14ac:dyDescent="0.2">
      <c r="A1368">
        <v>1076</v>
      </c>
      <c r="B1368" s="108"/>
      <c r="C1368" s="2"/>
      <c r="D1368" s="2"/>
      <c r="E1368" s="119"/>
      <c r="F1368" s="100"/>
      <c r="G1368" s="100"/>
      <c r="H1368" s="180"/>
    </row>
    <row r="1369" spans="1:8" x14ac:dyDescent="0.2">
      <c r="A1369">
        <v>1814</v>
      </c>
      <c r="B1369" s="108"/>
      <c r="C1369" s="2"/>
      <c r="D1369" s="2"/>
      <c r="E1369" s="119"/>
      <c r="F1369" s="100"/>
      <c r="G1369" s="2"/>
      <c r="H1369" s="2"/>
    </row>
    <row r="1370" spans="1:8" x14ac:dyDescent="0.2">
      <c r="A1370">
        <v>1616</v>
      </c>
      <c r="B1370" s="108"/>
      <c r="C1370" s="2"/>
      <c r="D1370" s="2"/>
      <c r="E1370" s="119"/>
      <c r="F1370" s="100"/>
      <c r="G1370" s="2"/>
      <c r="H1370" s="2"/>
    </row>
    <row r="1371" spans="1:8" x14ac:dyDescent="0.2">
      <c r="A1371">
        <v>1427</v>
      </c>
      <c r="B1371" s="108"/>
      <c r="C1371" s="2"/>
      <c r="D1371" s="2"/>
      <c r="E1371" s="119"/>
      <c r="F1371" s="100"/>
      <c r="G1371" s="100"/>
      <c r="H1371" s="180"/>
    </row>
    <row r="1372" spans="1:8" x14ac:dyDescent="0.2">
      <c r="A1372">
        <v>614</v>
      </c>
      <c r="B1372" s="108"/>
      <c r="C1372" s="2"/>
      <c r="D1372" s="2"/>
      <c r="E1372" s="119"/>
      <c r="F1372" s="100"/>
      <c r="G1372" s="100"/>
      <c r="H1372" s="2"/>
    </row>
    <row r="1373" spans="1:8" x14ac:dyDescent="0.2">
      <c r="A1373">
        <v>1754</v>
      </c>
      <c r="B1373" s="108"/>
      <c r="C1373" s="2"/>
      <c r="D1373" s="2"/>
      <c r="E1373" s="119"/>
      <c r="F1373" s="100"/>
      <c r="G1373" s="2"/>
      <c r="H1373" s="2"/>
    </row>
    <row r="1374" spans="1:8" x14ac:dyDescent="0.2">
      <c r="A1374">
        <v>615</v>
      </c>
      <c r="B1374" s="108"/>
      <c r="C1374" s="2"/>
      <c r="D1374" s="2"/>
      <c r="E1374" s="119"/>
      <c r="F1374" s="100"/>
      <c r="G1374" s="100"/>
      <c r="H1374" s="2"/>
    </row>
    <row r="1375" spans="1:8" x14ac:dyDescent="0.2">
      <c r="A1375">
        <v>616</v>
      </c>
      <c r="B1375" s="108"/>
      <c r="C1375" s="2"/>
      <c r="D1375" s="2"/>
      <c r="E1375" s="119"/>
      <c r="F1375" s="100"/>
      <c r="G1375" s="100"/>
      <c r="H1375" s="2"/>
    </row>
    <row r="1376" spans="1:8" x14ac:dyDescent="0.2">
      <c r="A1376">
        <v>421</v>
      </c>
      <c r="B1376" s="108"/>
      <c r="C1376" s="2"/>
      <c r="D1376" s="2"/>
      <c r="E1376" s="119"/>
      <c r="F1376" s="100"/>
      <c r="G1376" s="100"/>
      <c r="H1376" s="180"/>
    </row>
    <row r="1377" spans="1:8" x14ac:dyDescent="0.2">
      <c r="A1377">
        <v>1214</v>
      </c>
      <c r="B1377" s="108"/>
      <c r="C1377" s="2"/>
      <c r="D1377" s="2"/>
      <c r="E1377" s="119"/>
      <c r="F1377" s="100"/>
      <c r="G1377" s="100"/>
      <c r="H1377" s="180"/>
    </row>
    <row r="1378" spans="1:8" x14ac:dyDescent="0.2">
      <c r="A1378">
        <v>1755</v>
      </c>
      <c r="B1378" s="108"/>
      <c r="C1378" s="2"/>
      <c r="D1378" s="2"/>
      <c r="E1378" s="119"/>
      <c r="F1378" s="100"/>
      <c r="G1378" s="2"/>
      <c r="H1378" s="2"/>
    </row>
    <row r="1379" spans="1:8" x14ac:dyDescent="0.2">
      <c r="A1379">
        <v>1756</v>
      </c>
      <c r="B1379" s="108"/>
      <c r="C1379" s="2"/>
      <c r="D1379" s="2"/>
      <c r="E1379" s="119"/>
      <c r="F1379" s="100"/>
      <c r="G1379" s="2"/>
      <c r="H1379" s="2"/>
    </row>
    <row r="1380" spans="1:8" x14ac:dyDescent="0.2">
      <c r="A1380">
        <v>792</v>
      </c>
      <c r="B1380" s="108"/>
      <c r="C1380" s="2"/>
      <c r="D1380" s="2"/>
      <c r="E1380" s="119"/>
      <c r="F1380" s="100"/>
      <c r="G1380" s="2"/>
      <c r="H1380" s="2"/>
    </row>
    <row r="1381" spans="1:8" x14ac:dyDescent="0.2">
      <c r="A1381">
        <v>793</v>
      </c>
      <c r="B1381" s="108"/>
      <c r="C1381" s="2"/>
      <c r="D1381" s="2"/>
      <c r="E1381" s="119"/>
      <c r="F1381" s="100"/>
      <c r="G1381" s="2"/>
      <c r="H1381" s="2"/>
    </row>
    <row r="1382" spans="1:8" x14ac:dyDescent="0.2">
      <c r="A1382">
        <v>836</v>
      </c>
      <c r="B1382" s="108"/>
      <c r="C1382" s="2"/>
      <c r="D1382" s="2"/>
      <c r="E1382" s="119"/>
      <c r="F1382" s="100"/>
      <c r="G1382" s="2"/>
      <c r="H1382" s="2"/>
    </row>
    <row r="1383" spans="1:8" x14ac:dyDescent="0.2">
      <c r="A1383">
        <v>1428</v>
      </c>
      <c r="B1383" s="108"/>
      <c r="C1383" s="2"/>
      <c r="D1383" s="2"/>
      <c r="E1383" s="119"/>
      <c r="F1383" s="100"/>
      <c r="G1383" s="100"/>
      <c r="H1383" s="180"/>
    </row>
    <row r="1384" spans="1:8" x14ac:dyDescent="0.2">
      <c r="A1384">
        <v>1429</v>
      </c>
      <c r="B1384" s="108"/>
      <c r="C1384" s="2"/>
      <c r="D1384" s="2"/>
      <c r="E1384" s="119"/>
      <c r="F1384" s="100"/>
      <c r="G1384" s="100"/>
      <c r="H1384" s="180"/>
    </row>
    <row r="1385" spans="1:8" x14ac:dyDescent="0.2">
      <c r="A1385">
        <v>1430</v>
      </c>
      <c r="B1385" s="108"/>
      <c r="C1385" s="2"/>
      <c r="D1385" s="2"/>
      <c r="E1385" s="119"/>
      <c r="F1385" s="100"/>
      <c r="G1385" s="100"/>
      <c r="H1385" s="180"/>
    </row>
    <row r="1386" spans="1:8" x14ac:dyDescent="0.2">
      <c r="A1386">
        <v>1432</v>
      </c>
      <c r="B1386" s="108"/>
      <c r="C1386" s="2"/>
      <c r="D1386" s="2"/>
      <c r="E1386" s="119"/>
      <c r="F1386" s="100"/>
      <c r="G1386" s="100"/>
      <c r="H1386" s="180"/>
    </row>
    <row r="1387" spans="1:8" x14ac:dyDescent="0.2">
      <c r="A1387">
        <v>617</v>
      </c>
      <c r="B1387" s="108"/>
      <c r="C1387" s="2"/>
      <c r="D1387" s="2"/>
      <c r="E1387" s="119"/>
      <c r="F1387" s="100"/>
      <c r="G1387" s="100"/>
      <c r="H1387" s="2"/>
    </row>
    <row r="1388" spans="1:8" x14ac:dyDescent="0.2">
      <c r="A1388">
        <v>1757</v>
      </c>
      <c r="B1388" s="108"/>
      <c r="C1388" s="2"/>
      <c r="D1388" s="2"/>
      <c r="E1388" s="119"/>
      <c r="F1388" s="100"/>
      <c r="G1388" s="2"/>
      <c r="H1388" s="2"/>
    </row>
    <row r="1389" spans="1:8" x14ac:dyDescent="0.2">
      <c r="A1389">
        <v>1758</v>
      </c>
      <c r="B1389" s="108"/>
      <c r="C1389" s="2"/>
      <c r="D1389" s="2"/>
      <c r="E1389" s="119"/>
      <c r="F1389" s="100"/>
      <c r="G1389" s="2"/>
      <c r="H1389" s="2"/>
    </row>
    <row r="1390" spans="1:8" x14ac:dyDescent="0.2">
      <c r="A1390">
        <v>1759</v>
      </c>
      <c r="B1390" s="108"/>
      <c r="C1390" s="2"/>
      <c r="D1390" s="2"/>
      <c r="E1390" s="119"/>
      <c r="F1390" s="100"/>
      <c r="G1390" s="2"/>
      <c r="H1390" s="2"/>
    </row>
    <row r="1391" spans="1:8" x14ac:dyDescent="0.2">
      <c r="A1391">
        <v>618</v>
      </c>
      <c r="B1391" s="108"/>
      <c r="C1391" s="2"/>
      <c r="D1391" s="2"/>
      <c r="E1391" s="119"/>
      <c r="F1391" s="100"/>
      <c r="G1391" s="100"/>
      <c r="H1391" s="2"/>
    </row>
    <row r="1392" spans="1:8" x14ac:dyDescent="0.2">
      <c r="A1392">
        <v>619</v>
      </c>
      <c r="B1392" s="108"/>
      <c r="C1392" s="2"/>
      <c r="D1392" s="2"/>
      <c r="E1392" s="119"/>
      <c r="F1392" s="100"/>
      <c r="G1392" s="100"/>
      <c r="H1392" s="2"/>
    </row>
    <row r="1393" spans="1:8" x14ac:dyDescent="0.2">
      <c r="A1393">
        <v>620</v>
      </c>
      <c r="B1393" s="108"/>
      <c r="C1393" s="2"/>
      <c r="D1393" s="2"/>
      <c r="E1393" s="119"/>
      <c r="F1393" s="100"/>
      <c r="G1393" s="100"/>
      <c r="H1393" s="2"/>
    </row>
    <row r="1394" spans="1:8" x14ac:dyDescent="0.2">
      <c r="A1394">
        <v>1431</v>
      </c>
      <c r="B1394" s="108"/>
      <c r="C1394" s="2"/>
      <c r="D1394" s="2"/>
      <c r="E1394" s="119"/>
      <c r="F1394" s="100"/>
      <c r="G1394" s="100"/>
      <c r="H1394" s="180"/>
    </row>
    <row r="1395" spans="1:8" x14ac:dyDescent="0.2">
      <c r="A1395">
        <v>1433</v>
      </c>
      <c r="B1395" s="108"/>
      <c r="C1395" s="2"/>
      <c r="D1395" s="2"/>
      <c r="E1395" s="119"/>
      <c r="F1395" s="100"/>
      <c r="G1395" s="100"/>
      <c r="H1395" s="180"/>
    </row>
    <row r="1396" spans="1:8" x14ac:dyDescent="0.2">
      <c r="A1396">
        <v>1434</v>
      </c>
      <c r="B1396" s="108"/>
      <c r="C1396" s="2"/>
      <c r="D1396" s="2"/>
      <c r="E1396" s="119"/>
      <c r="F1396" s="100"/>
      <c r="G1396" s="100"/>
      <c r="H1396" s="180"/>
    </row>
    <row r="1397" spans="1:8" x14ac:dyDescent="0.2">
      <c r="A1397">
        <v>1435</v>
      </c>
      <c r="B1397" s="108"/>
      <c r="C1397" s="2"/>
      <c r="D1397" s="2"/>
      <c r="E1397" s="119"/>
      <c r="F1397" s="100"/>
      <c r="G1397" s="100"/>
      <c r="H1397" s="180"/>
    </row>
    <row r="1398" spans="1:8" x14ac:dyDescent="0.2">
      <c r="A1398">
        <v>621</v>
      </c>
      <c r="B1398" s="108"/>
      <c r="C1398" s="2"/>
      <c r="D1398" s="2"/>
      <c r="E1398" s="119"/>
      <c r="F1398" s="100"/>
      <c r="G1398" s="100"/>
      <c r="H1398" s="2"/>
    </row>
    <row r="1399" spans="1:8" x14ac:dyDescent="0.2">
      <c r="A1399">
        <v>622</v>
      </c>
      <c r="B1399" s="108"/>
      <c r="C1399" s="2"/>
      <c r="D1399" s="2"/>
      <c r="E1399" s="119"/>
      <c r="F1399" s="100"/>
      <c r="G1399" s="100"/>
      <c r="H1399" s="2"/>
    </row>
    <row r="1400" spans="1:8" x14ac:dyDescent="0.2">
      <c r="A1400">
        <v>623</v>
      </c>
      <c r="B1400" s="108"/>
      <c r="C1400" s="2"/>
      <c r="D1400" s="2"/>
      <c r="E1400" s="119"/>
      <c r="F1400" s="100"/>
      <c r="G1400" s="100"/>
      <c r="H1400" s="2"/>
    </row>
    <row r="1401" spans="1:8" x14ac:dyDescent="0.2">
      <c r="A1401">
        <v>624</v>
      </c>
      <c r="B1401" s="108"/>
      <c r="C1401" s="2"/>
      <c r="D1401" s="2"/>
      <c r="E1401" s="119"/>
      <c r="F1401" s="100"/>
      <c r="G1401" s="100"/>
      <c r="H1401" s="2"/>
    </row>
    <row r="1402" spans="1:8" x14ac:dyDescent="0.2">
      <c r="A1402">
        <v>2038</v>
      </c>
      <c r="B1402" s="108"/>
      <c r="C1402" s="2"/>
      <c r="D1402" s="2"/>
      <c r="E1402" s="119"/>
      <c r="F1402" s="100"/>
      <c r="G1402" s="2"/>
      <c r="H1402" s="2"/>
    </row>
    <row r="1403" spans="1:8" x14ac:dyDescent="0.2">
      <c r="A1403">
        <v>1690</v>
      </c>
      <c r="B1403" s="108"/>
      <c r="C1403" s="2"/>
      <c r="D1403" s="2"/>
      <c r="E1403" s="119"/>
      <c r="F1403" s="100"/>
      <c r="G1403" s="2"/>
      <c r="H1403" s="2"/>
    </row>
    <row r="1404" spans="1:8" x14ac:dyDescent="0.2">
      <c r="A1404">
        <v>625</v>
      </c>
      <c r="B1404" s="108"/>
      <c r="C1404" s="2"/>
      <c r="D1404" s="2"/>
      <c r="E1404" s="119"/>
      <c r="F1404" s="100"/>
      <c r="G1404" s="100"/>
      <c r="H1404" s="2"/>
    </row>
    <row r="1405" spans="1:8" x14ac:dyDescent="0.2">
      <c r="A1405">
        <v>1436</v>
      </c>
      <c r="B1405" s="108"/>
      <c r="C1405" s="2"/>
      <c r="D1405" s="2"/>
      <c r="E1405" s="119"/>
      <c r="F1405" s="100"/>
      <c r="G1405" s="100"/>
      <c r="H1405" s="180"/>
    </row>
    <row r="1406" spans="1:8" x14ac:dyDescent="0.2">
      <c r="A1406">
        <v>1437</v>
      </c>
      <c r="B1406" s="108"/>
      <c r="C1406" s="2"/>
      <c r="D1406" s="2"/>
      <c r="E1406" s="119"/>
      <c r="F1406" s="100"/>
      <c r="G1406" s="100"/>
      <c r="H1406" s="2"/>
    </row>
    <row r="1407" spans="1:8" x14ac:dyDescent="0.2">
      <c r="A1407">
        <v>1862</v>
      </c>
      <c r="B1407" s="108"/>
      <c r="C1407" s="2"/>
      <c r="D1407" s="2"/>
      <c r="E1407" s="119"/>
      <c r="F1407" s="100"/>
      <c r="G1407" s="2"/>
      <c r="H1407" s="2"/>
    </row>
    <row r="1408" spans="1:8" x14ac:dyDescent="0.2">
      <c r="A1408">
        <v>1438</v>
      </c>
      <c r="B1408" s="108"/>
      <c r="C1408" s="2"/>
      <c r="D1408" s="2"/>
      <c r="E1408" s="119"/>
      <c r="F1408" s="100"/>
      <c r="G1408" s="100"/>
      <c r="H1408" s="180"/>
    </row>
    <row r="1409" spans="1:8" x14ac:dyDescent="0.2">
      <c r="A1409">
        <v>444</v>
      </c>
      <c r="B1409" s="108"/>
      <c r="C1409" s="2"/>
      <c r="D1409" s="2"/>
      <c r="E1409" s="119"/>
      <c r="F1409" s="100"/>
      <c r="G1409" s="100"/>
      <c r="H1409" s="180"/>
    </row>
    <row r="1410" spans="1:8" x14ac:dyDescent="0.2">
      <c r="A1410">
        <v>2039</v>
      </c>
      <c r="B1410" s="108"/>
      <c r="C1410" s="2"/>
      <c r="D1410" s="2"/>
      <c r="E1410" s="119"/>
      <c r="F1410" s="100"/>
      <c r="G1410" s="2"/>
      <c r="H1410" s="2"/>
    </row>
    <row r="1411" spans="1:8" x14ac:dyDescent="0.2">
      <c r="A1411">
        <v>1864</v>
      </c>
      <c r="B1411" s="108"/>
      <c r="C1411" s="2"/>
      <c r="D1411" s="2"/>
      <c r="E1411" s="119"/>
      <c r="F1411" s="100"/>
      <c r="G1411" s="2"/>
      <c r="H1411" s="2"/>
    </row>
    <row r="1412" spans="1:8" x14ac:dyDescent="0.2">
      <c r="A1412">
        <v>626</v>
      </c>
      <c r="B1412" s="108"/>
      <c r="C1412" s="2"/>
      <c r="D1412" s="2"/>
      <c r="E1412" s="119"/>
      <c r="F1412" s="100"/>
      <c r="G1412" s="100"/>
      <c r="H1412" s="2"/>
    </row>
    <row r="1413" spans="1:8" x14ac:dyDescent="0.2">
      <c r="A1413">
        <v>449</v>
      </c>
      <c r="B1413" s="108"/>
      <c r="C1413" s="2"/>
      <c r="D1413" s="2"/>
      <c r="E1413" s="119"/>
      <c r="F1413" s="100"/>
      <c r="G1413" s="2"/>
      <c r="H1413" s="2"/>
    </row>
    <row r="1414" spans="1:8" x14ac:dyDescent="0.2">
      <c r="A1414">
        <v>1439</v>
      </c>
      <c r="B1414" s="108"/>
      <c r="C1414" s="2"/>
      <c r="D1414" s="2"/>
      <c r="E1414" s="119"/>
      <c r="F1414" s="100"/>
      <c r="G1414" s="100"/>
      <c r="H1414" s="180"/>
    </row>
    <row r="1415" spans="1:8" x14ac:dyDescent="0.2">
      <c r="A1415">
        <v>1440</v>
      </c>
      <c r="B1415" s="108"/>
      <c r="C1415" s="2"/>
      <c r="D1415" s="2"/>
      <c r="E1415" s="119"/>
      <c r="F1415" s="100"/>
      <c r="G1415" s="100"/>
      <c r="H1415" s="180"/>
    </row>
    <row r="1416" spans="1:8" x14ac:dyDescent="0.2">
      <c r="A1416">
        <v>1441</v>
      </c>
      <c r="B1416" s="108"/>
      <c r="C1416" s="2"/>
      <c r="D1416" s="2"/>
      <c r="E1416" s="119"/>
      <c r="F1416" s="100"/>
      <c r="G1416" s="100"/>
      <c r="H1416" s="2"/>
    </row>
    <row r="1417" spans="1:8" x14ac:dyDescent="0.2">
      <c r="A1417">
        <v>627</v>
      </c>
      <c r="B1417" s="108"/>
      <c r="C1417" s="2"/>
      <c r="D1417" s="2"/>
      <c r="E1417" s="119"/>
      <c r="F1417" s="100"/>
      <c r="G1417" s="100"/>
      <c r="H1417" s="2"/>
    </row>
    <row r="1418" spans="1:8" x14ac:dyDescent="0.2">
      <c r="A1418">
        <v>1940</v>
      </c>
      <c r="B1418" s="108"/>
      <c r="C1418" s="2"/>
      <c r="D1418" s="2"/>
      <c r="E1418" s="119"/>
      <c r="F1418" s="100"/>
      <c r="G1418" s="100"/>
      <c r="H1418" s="180"/>
    </row>
    <row r="1419" spans="1:8" x14ac:dyDescent="0.2">
      <c r="A1419">
        <v>2040</v>
      </c>
      <c r="B1419" s="108"/>
      <c r="C1419" s="2"/>
      <c r="D1419" s="2"/>
      <c r="E1419" s="119"/>
      <c r="F1419" s="100"/>
      <c r="G1419" s="2"/>
      <c r="H1419" s="2"/>
    </row>
    <row r="1420" spans="1:8" x14ac:dyDescent="0.2">
      <c r="A1420">
        <v>1442</v>
      </c>
      <c r="B1420" s="108"/>
      <c r="C1420" s="2"/>
      <c r="D1420" s="2"/>
      <c r="E1420" s="119"/>
      <c r="F1420" s="100"/>
      <c r="G1420" s="100"/>
      <c r="H1420" s="180"/>
    </row>
    <row r="1421" spans="1:8" x14ac:dyDescent="0.2">
      <c r="A1421">
        <v>628</v>
      </c>
      <c r="B1421" s="108"/>
      <c r="C1421" s="2"/>
      <c r="D1421" s="2"/>
      <c r="E1421" s="119"/>
      <c r="F1421" s="100"/>
      <c r="G1421" s="100"/>
      <c r="H1421" s="2"/>
    </row>
    <row r="1422" spans="1:8" x14ac:dyDescent="0.2">
      <c r="A1422">
        <v>1215</v>
      </c>
      <c r="B1422" s="108"/>
      <c r="C1422" s="2"/>
      <c r="D1422" s="2"/>
      <c r="E1422" s="119"/>
      <c r="F1422" s="100"/>
      <c r="G1422" s="100"/>
      <c r="H1422" s="180"/>
    </row>
    <row r="1423" spans="1:8" x14ac:dyDescent="0.2">
      <c r="A1423">
        <v>1216</v>
      </c>
      <c r="B1423" s="108"/>
      <c r="C1423" s="2"/>
      <c r="D1423" s="2"/>
      <c r="E1423" s="119"/>
      <c r="F1423" s="100"/>
      <c r="G1423" s="100"/>
      <c r="H1423" s="180"/>
    </row>
    <row r="1424" spans="1:8" x14ac:dyDescent="0.2">
      <c r="A1424">
        <v>994</v>
      </c>
      <c r="B1424" s="108"/>
      <c r="C1424" s="2"/>
      <c r="D1424" s="2"/>
      <c r="E1424" s="119"/>
      <c r="F1424" s="100"/>
      <c r="G1424" s="2"/>
      <c r="H1424" s="2"/>
    </row>
    <row r="1425" spans="1:8" x14ac:dyDescent="0.2">
      <c r="A1425">
        <v>838</v>
      </c>
      <c r="B1425" s="108"/>
      <c r="C1425" s="2"/>
      <c r="D1425" s="2"/>
      <c r="E1425" s="119"/>
      <c r="F1425" s="100"/>
      <c r="G1425" s="2"/>
      <c r="H1425" s="2"/>
    </row>
    <row r="1426" spans="1:8" x14ac:dyDescent="0.2">
      <c r="A1426">
        <v>1832</v>
      </c>
      <c r="B1426" s="108"/>
      <c r="C1426" s="2"/>
      <c r="D1426" s="2"/>
      <c r="E1426" s="119"/>
      <c r="F1426" s="100"/>
      <c r="G1426" s="2"/>
      <c r="H1426" s="2"/>
    </row>
    <row r="1427" spans="1:8" x14ac:dyDescent="0.2">
      <c r="A1427">
        <v>1760</v>
      </c>
      <c r="B1427" s="108"/>
      <c r="C1427" s="2"/>
      <c r="D1427" s="2"/>
      <c r="E1427" s="119"/>
      <c r="F1427" s="100"/>
      <c r="G1427" s="2"/>
      <c r="H1427" s="2"/>
    </row>
    <row r="1428" spans="1:8" x14ac:dyDescent="0.2">
      <c r="A1428">
        <v>1761</v>
      </c>
      <c r="B1428" s="108"/>
      <c r="C1428" s="2"/>
      <c r="D1428" s="2"/>
      <c r="E1428" s="119"/>
      <c r="F1428" s="100"/>
      <c r="G1428" s="2"/>
      <c r="H1428" s="2"/>
    </row>
    <row r="1429" spans="1:8" x14ac:dyDescent="0.2">
      <c r="A1429">
        <v>760</v>
      </c>
      <c r="B1429" s="108"/>
      <c r="C1429" s="2"/>
      <c r="D1429" s="2"/>
      <c r="E1429" s="119"/>
      <c r="F1429" s="100"/>
      <c r="G1429" s="2"/>
      <c r="H1429" s="2"/>
    </row>
    <row r="1430" spans="1:8" x14ac:dyDescent="0.2">
      <c r="A1430">
        <v>1833</v>
      </c>
      <c r="B1430" s="108"/>
      <c r="C1430" s="2"/>
      <c r="D1430" s="2"/>
      <c r="E1430" s="119"/>
      <c r="F1430" s="100"/>
      <c r="G1430" s="2"/>
      <c r="H1430" s="2"/>
    </row>
    <row r="1431" spans="1:8" x14ac:dyDescent="0.2">
      <c r="A1431">
        <v>1834</v>
      </c>
      <c r="B1431" s="108"/>
      <c r="C1431" s="2"/>
      <c r="D1431" s="2"/>
      <c r="E1431" s="119"/>
      <c r="F1431" s="100"/>
      <c r="G1431" s="2"/>
      <c r="H1431" s="2"/>
    </row>
    <row r="1432" spans="1:8" x14ac:dyDescent="0.2">
      <c r="A1432">
        <v>1617</v>
      </c>
      <c r="B1432" s="108"/>
      <c r="C1432" s="2"/>
      <c r="D1432" s="2"/>
      <c r="E1432" s="119"/>
      <c r="F1432" s="100"/>
      <c r="G1432" s="2"/>
      <c r="H1432" s="2"/>
    </row>
    <row r="1433" spans="1:8" x14ac:dyDescent="0.2">
      <c r="A1433">
        <v>837</v>
      </c>
      <c r="B1433" s="108"/>
      <c r="C1433" s="2"/>
      <c r="D1433" s="2"/>
      <c r="E1433" s="119"/>
      <c r="F1433" s="100"/>
      <c r="G1433" s="2"/>
      <c r="H1433" s="2"/>
    </row>
    <row r="1434" spans="1:8" x14ac:dyDescent="0.2">
      <c r="A1434">
        <v>2041</v>
      </c>
      <c r="B1434" s="108"/>
      <c r="C1434" s="2"/>
      <c r="D1434" s="2"/>
      <c r="E1434" s="119"/>
      <c r="F1434" s="100"/>
      <c r="G1434" s="2"/>
      <c r="H1434" s="2"/>
    </row>
    <row r="1435" spans="1:8" x14ac:dyDescent="0.2">
      <c r="A1435">
        <v>1443</v>
      </c>
      <c r="B1435" s="108"/>
      <c r="C1435" s="2"/>
      <c r="D1435" s="2"/>
      <c r="E1435" s="119"/>
      <c r="F1435" s="100"/>
      <c r="G1435" s="100"/>
      <c r="H1435" s="180"/>
    </row>
    <row r="1436" spans="1:8" x14ac:dyDescent="0.2">
      <c r="A1436">
        <v>1444</v>
      </c>
      <c r="B1436" s="108"/>
      <c r="C1436" s="2"/>
      <c r="D1436" s="2"/>
      <c r="E1436" s="119"/>
      <c r="F1436" s="100"/>
      <c r="G1436" s="100"/>
      <c r="H1436" s="180"/>
    </row>
    <row r="1437" spans="1:8" x14ac:dyDescent="0.2">
      <c r="A1437">
        <v>629</v>
      </c>
      <c r="B1437" s="108"/>
      <c r="C1437" s="2"/>
      <c r="D1437" s="2"/>
      <c r="E1437" s="119"/>
      <c r="F1437" s="100"/>
      <c r="G1437" s="100"/>
      <c r="H1437" s="2"/>
    </row>
    <row r="1438" spans="1:8" x14ac:dyDescent="0.2">
      <c r="A1438">
        <v>630</v>
      </c>
      <c r="B1438" s="108"/>
      <c r="C1438" s="2"/>
      <c r="D1438" s="2"/>
      <c r="E1438" s="119"/>
      <c r="F1438" s="100"/>
      <c r="G1438" s="100"/>
      <c r="H1438" s="2"/>
    </row>
    <row r="1439" spans="1:8" x14ac:dyDescent="0.2">
      <c r="A1439">
        <v>1816</v>
      </c>
      <c r="B1439" s="108"/>
      <c r="C1439" s="2"/>
      <c r="D1439" s="2"/>
      <c r="E1439" s="119"/>
      <c r="F1439" s="100"/>
      <c r="G1439" s="2"/>
      <c r="H1439" s="2"/>
    </row>
    <row r="1440" spans="1:8" x14ac:dyDescent="0.2">
      <c r="A1440">
        <v>1618</v>
      </c>
      <c r="B1440" s="108"/>
      <c r="C1440" s="2"/>
      <c r="D1440" s="2"/>
      <c r="E1440" s="119"/>
      <c r="F1440" s="100"/>
      <c r="G1440" s="2"/>
      <c r="H1440" s="2"/>
    </row>
    <row r="1441" spans="1:8" x14ac:dyDescent="0.2">
      <c r="A1441">
        <v>1762</v>
      </c>
      <c r="B1441" s="108"/>
      <c r="C1441" s="2"/>
      <c r="D1441" s="2"/>
      <c r="E1441" s="119"/>
      <c r="F1441" s="100"/>
      <c r="G1441" s="2"/>
      <c r="H1441" s="2"/>
    </row>
    <row r="1442" spans="1:8" x14ac:dyDescent="0.2">
      <c r="A1442">
        <v>1763</v>
      </c>
      <c r="B1442" s="108"/>
      <c r="C1442" s="2"/>
      <c r="D1442" s="2"/>
      <c r="E1442" s="119"/>
      <c r="F1442" s="100"/>
      <c r="G1442" s="2"/>
      <c r="H1442" s="2"/>
    </row>
    <row r="1443" spans="1:8" x14ac:dyDescent="0.2">
      <c r="A1443">
        <v>1445</v>
      </c>
      <c r="B1443" s="108"/>
      <c r="C1443" s="2"/>
      <c r="D1443" s="2"/>
      <c r="E1443" s="119"/>
      <c r="F1443" s="100"/>
      <c r="G1443" s="100"/>
      <c r="H1443" s="180"/>
    </row>
    <row r="1444" spans="1:8" x14ac:dyDescent="0.2">
      <c r="A1444">
        <v>631</v>
      </c>
      <c r="B1444" s="108"/>
      <c r="C1444" s="2"/>
      <c r="D1444" s="2"/>
      <c r="E1444" s="119"/>
      <c r="F1444" s="100"/>
      <c r="G1444" s="100"/>
      <c r="H1444" s="2"/>
    </row>
    <row r="1445" spans="1:8" x14ac:dyDescent="0.2">
      <c r="A1445">
        <v>632</v>
      </c>
      <c r="B1445" s="108"/>
      <c r="C1445" s="2"/>
      <c r="D1445" s="2"/>
      <c r="E1445" s="119"/>
      <c r="F1445" s="100"/>
      <c r="G1445" s="100"/>
      <c r="H1445" s="2"/>
    </row>
    <row r="1446" spans="1:8" x14ac:dyDescent="0.2">
      <c r="A1446">
        <v>1902</v>
      </c>
      <c r="B1446" s="108"/>
      <c r="C1446" s="2"/>
      <c r="D1446" s="2"/>
      <c r="E1446" s="119"/>
      <c r="F1446" s="100"/>
      <c r="G1446" s="100"/>
      <c r="H1446" s="180"/>
    </row>
    <row r="1447" spans="1:8" x14ac:dyDescent="0.2">
      <c r="A1447">
        <v>1764</v>
      </c>
      <c r="B1447" s="108"/>
      <c r="C1447" s="2"/>
      <c r="D1447" s="2"/>
      <c r="E1447" s="119"/>
      <c r="F1447" s="100"/>
      <c r="G1447" s="2"/>
      <c r="H1447" s="2"/>
    </row>
    <row r="1448" spans="1:8" x14ac:dyDescent="0.2">
      <c r="A1448">
        <v>794</v>
      </c>
      <c r="B1448" s="108"/>
      <c r="C1448" s="2"/>
      <c r="D1448" s="2"/>
      <c r="E1448" s="119"/>
      <c r="F1448" s="100"/>
      <c r="G1448" s="2"/>
      <c r="H1448" s="2"/>
    </row>
    <row r="1449" spans="1:8" x14ac:dyDescent="0.2">
      <c r="A1449">
        <v>995</v>
      </c>
      <c r="B1449" s="108"/>
      <c r="C1449" s="2"/>
      <c r="D1449" s="2"/>
      <c r="E1449" s="119"/>
      <c r="F1449" s="100"/>
      <c r="G1449" s="2"/>
      <c r="H1449" s="2"/>
    </row>
    <row r="1450" spans="1:8" x14ac:dyDescent="0.2">
      <c r="A1450">
        <v>1676</v>
      </c>
      <c r="B1450" s="108"/>
      <c r="C1450" s="2"/>
      <c r="D1450" s="2"/>
      <c r="E1450" s="119"/>
      <c r="F1450" s="100"/>
      <c r="G1450" s="2"/>
      <c r="H1450" s="2"/>
    </row>
    <row r="1451" spans="1:8" x14ac:dyDescent="0.2">
      <c r="A1451">
        <v>438</v>
      </c>
      <c r="B1451" s="108"/>
      <c r="C1451" s="2"/>
      <c r="D1451" s="2"/>
      <c r="E1451" s="119"/>
      <c r="F1451" s="100"/>
      <c r="G1451" s="100"/>
      <c r="H1451" s="2"/>
    </row>
    <row r="1452" spans="1:8" x14ac:dyDescent="0.2">
      <c r="A1452">
        <v>633</v>
      </c>
      <c r="B1452" s="108"/>
      <c r="C1452" s="2"/>
      <c r="D1452" s="2"/>
      <c r="E1452" s="119"/>
      <c r="F1452" s="100"/>
      <c r="G1452" s="100"/>
      <c r="H1452" s="2"/>
    </row>
    <row r="1453" spans="1:8" x14ac:dyDescent="0.2">
      <c r="A1453">
        <v>634</v>
      </c>
      <c r="B1453" s="108"/>
      <c r="C1453" s="2"/>
      <c r="D1453" s="2"/>
      <c r="E1453" s="119"/>
      <c r="F1453" s="100"/>
      <c r="G1453" s="100"/>
      <c r="H1453" s="2"/>
    </row>
    <row r="1454" spans="1:8" x14ac:dyDescent="0.2">
      <c r="A1454">
        <v>635</v>
      </c>
      <c r="B1454" s="108"/>
      <c r="C1454" s="2"/>
      <c r="D1454" s="2"/>
      <c r="E1454" s="119"/>
      <c r="F1454" s="100"/>
      <c r="G1454" s="100"/>
      <c r="H1454" s="2"/>
    </row>
    <row r="1455" spans="1:8" x14ac:dyDescent="0.2">
      <c r="A1455">
        <v>636</v>
      </c>
      <c r="B1455" s="108"/>
      <c r="C1455" s="2"/>
      <c r="D1455" s="2"/>
      <c r="E1455" s="119"/>
      <c r="F1455" s="100"/>
      <c r="G1455" s="100"/>
      <c r="H1455" s="2"/>
    </row>
    <row r="1456" spans="1:8" x14ac:dyDescent="0.2">
      <c r="A1456">
        <v>637</v>
      </c>
      <c r="B1456" s="108"/>
      <c r="C1456" s="2"/>
      <c r="D1456" s="2"/>
      <c r="E1456" s="119"/>
      <c r="F1456" s="100"/>
      <c r="G1456" s="100"/>
      <c r="H1456" s="2"/>
    </row>
    <row r="1457" spans="1:8" x14ac:dyDescent="0.2">
      <c r="A1457">
        <v>1446</v>
      </c>
      <c r="B1457" s="108"/>
      <c r="C1457" s="2"/>
      <c r="D1457" s="2"/>
      <c r="E1457" s="119"/>
      <c r="F1457" s="100"/>
      <c r="G1457" s="100"/>
      <c r="H1457" s="2"/>
    </row>
    <row r="1458" spans="1:8" x14ac:dyDescent="0.2">
      <c r="A1458">
        <v>1447</v>
      </c>
      <c r="B1458" s="108"/>
      <c r="C1458" s="2"/>
      <c r="D1458" s="2"/>
      <c r="E1458" s="119"/>
      <c r="F1458" s="100"/>
      <c r="G1458" s="100"/>
      <c r="H1458" s="2"/>
    </row>
    <row r="1459" spans="1:8" x14ac:dyDescent="0.2">
      <c r="A1459">
        <v>638</v>
      </c>
      <c r="B1459" s="108"/>
      <c r="C1459" s="2"/>
      <c r="D1459" s="2"/>
      <c r="E1459" s="119"/>
      <c r="F1459" s="100"/>
      <c r="G1459" s="100"/>
      <c r="H1459" s="2"/>
    </row>
    <row r="1460" spans="1:8" x14ac:dyDescent="0.2">
      <c r="A1460">
        <v>1863</v>
      </c>
      <c r="B1460" s="108"/>
      <c r="C1460" s="2"/>
      <c r="D1460" s="2"/>
      <c r="E1460" s="119"/>
      <c r="F1460" s="100"/>
      <c r="G1460" s="2"/>
      <c r="H1460" s="2"/>
    </row>
    <row r="1461" spans="1:8" x14ac:dyDescent="0.2">
      <c r="A1461">
        <v>1865</v>
      </c>
      <c r="B1461" s="108"/>
      <c r="C1461" s="2"/>
      <c r="D1461" s="2"/>
      <c r="E1461" s="119"/>
      <c r="F1461" s="100"/>
      <c r="G1461" s="2"/>
      <c r="H1461" s="2"/>
    </row>
    <row r="1462" spans="1:8" x14ac:dyDescent="0.2">
      <c r="A1462">
        <v>1448</v>
      </c>
      <c r="B1462" s="108"/>
      <c r="C1462" s="2"/>
      <c r="D1462" s="2"/>
      <c r="E1462" s="119"/>
      <c r="F1462" s="100"/>
      <c r="G1462" s="100"/>
      <c r="H1462" s="180"/>
    </row>
    <row r="1463" spans="1:8" x14ac:dyDescent="0.2">
      <c r="A1463">
        <v>1449</v>
      </c>
      <c r="B1463" s="108"/>
      <c r="C1463" s="2"/>
      <c r="D1463" s="2"/>
      <c r="E1463" s="119"/>
      <c r="F1463" s="100"/>
      <c r="G1463" s="100"/>
      <c r="H1463" s="180"/>
    </row>
    <row r="1464" spans="1:8" x14ac:dyDescent="0.2">
      <c r="A1464">
        <v>639</v>
      </c>
      <c r="B1464" s="108"/>
      <c r="C1464" s="2"/>
      <c r="D1464" s="2"/>
      <c r="E1464" s="119"/>
      <c r="F1464" s="100"/>
      <c r="G1464" s="100"/>
      <c r="H1464" s="2"/>
    </row>
    <row r="1465" spans="1:8" x14ac:dyDescent="0.2">
      <c r="A1465">
        <v>1450</v>
      </c>
      <c r="B1465" s="108"/>
      <c r="C1465" s="2"/>
      <c r="D1465" s="2"/>
      <c r="E1465" s="119"/>
      <c r="F1465" s="100"/>
      <c r="G1465" s="100"/>
      <c r="H1465" s="180"/>
    </row>
    <row r="1466" spans="1:8" x14ac:dyDescent="0.2">
      <c r="A1466">
        <v>1451</v>
      </c>
      <c r="B1466" s="108"/>
      <c r="C1466" s="2"/>
      <c r="D1466" s="2"/>
      <c r="E1466" s="119"/>
      <c r="F1466" s="100"/>
      <c r="G1466" s="100"/>
      <c r="H1466" s="2"/>
    </row>
    <row r="1467" spans="1:8" x14ac:dyDescent="0.2">
      <c r="A1467">
        <v>2042</v>
      </c>
      <c r="B1467" s="108"/>
      <c r="C1467" s="2"/>
      <c r="D1467" s="2"/>
      <c r="E1467" s="119"/>
      <c r="F1467" s="100"/>
      <c r="G1467" s="2"/>
      <c r="H1467" s="2"/>
    </row>
    <row r="1468" spans="1:8" x14ac:dyDescent="0.2">
      <c r="A1468">
        <v>1619</v>
      </c>
      <c r="B1468" s="108"/>
      <c r="C1468" s="2"/>
      <c r="D1468" s="2"/>
      <c r="E1468" s="119"/>
      <c r="F1468" s="100"/>
      <c r="G1468" s="2"/>
      <c r="H1468" s="2"/>
    </row>
    <row r="1469" spans="1:8" x14ac:dyDescent="0.2">
      <c r="A1469">
        <v>1823</v>
      </c>
      <c r="B1469" s="108"/>
      <c r="C1469" s="2"/>
      <c r="D1469" s="2"/>
      <c r="E1469" s="119"/>
      <c r="F1469" s="100"/>
      <c r="G1469" s="2"/>
      <c r="H1469" s="2"/>
    </row>
    <row r="1470" spans="1:8" x14ac:dyDescent="0.2">
      <c r="A1470">
        <v>640</v>
      </c>
      <c r="B1470" s="108"/>
      <c r="C1470" s="2"/>
      <c r="D1470" s="2"/>
      <c r="E1470" s="119"/>
      <c r="F1470" s="100"/>
      <c r="G1470" s="100"/>
      <c r="H1470" s="2"/>
    </row>
    <row r="1471" spans="1:8" x14ac:dyDescent="0.2">
      <c r="A1471">
        <v>1452</v>
      </c>
      <c r="B1471" s="108"/>
      <c r="C1471" s="2"/>
      <c r="D1471" s="2"/>
      <c r="E1471" s="119"/>
      <c r="F1471" s="100"/>
      <c r="G1471" s="100"/>
      <c r="H1471" s="2"/>
    </row>
    <row r="1472" spans="1:8" x14ac:dyDescent="0.2">
      <c r="A1472">
        <v>491</v>
      </c>
      <c r="B1472" s="108"/>
      <c r="C1472" s="2"/>
      <c r="D1472" s="2"/>
      <c r="E1472" s="119"/>
      <c r="F1472" s="100"/>
      <c r="G1472" s="100"/>
      <c r="H1472" s="2"/>
    </row>
    <row r="1473" spans="1:8" x14ac:dyDescent="0.2">
      <c r="A1473">
        <v>641</v>
      </c>
      <c r="B1473" s="108"/>
      <c r="C1473" s="2"/>
      <c r="D1473" s="2"/>
      <c r="E1473" s="119"/>
      <c r="F1473" s="100"/>
      <c r="G1473" s="100"/>
      <c r="H1473" s="2"/>
    </row>
    <row r="1474" spans="1:8" x14ac:dyDescent="0.2">
      <c r="A1474">
        <v>1453</v>
      </c>
      <c r="B1474" s="108"/>
      <c r="C1474" s="2"/>
      <c r="D1474" s="2"/>
      <c r="E1474" s="119"/>
      <c r="F1474" s="100"/>
      <c r="G1474" s="100"/>
      <c r="H1474" s="180"/>
    </row>
    <row r="1475" spans="1:8" x14ac:dyDescent="0.2">
      <c r="A1475">
        <v>1217</v>
      </c>
      <c r="B1475" s="108"/>
      <c r="C1475" s="2"/>
      <c r="D1475" s="2"/>
      <c r="E1475" s="119"/>
      <c r="F1475" s="100"/>
      <c r="G1475" s="100"/>
      <c r="H1475" s="180"/>
    </row>
    <row r="1476" spans="1:8" x14ac:dyDescent="0.2">
      <c r="A1476">
        <v>1218</v>
      </c>
      <c r="B1476" s="108"/>
      <c r="C1476" s="2"/>
      <c r="D1476" s="2"/>
      <c r="E1476" s="119"/>
      <c r="F1476" s="100"/>
      <c r="G1476" s="100"/>
      <c r="H1476" s="180"/>
    </row>
    <row r="1477" spans="1:8" x14ac:dyDescent="0.2">
      <c r="A1477">
        <v>1620</v>
      </c>
      <c r="B1477" s="108"/>
      <c r="C1477" s="2"/>
      <c r="D1477" s="2"/>
      <c r="E1477" s="119"/>
      <c r="F1477" s="100"/>
      <c r="G1477" s="2"/>
      <c r="H1477" s="2"/>
    </row>
    <row r="1478" spans="1:8" x14ac:dyDescent="0.2">
      <c r="A1478">
        <v>1765</v>
      </c>
      <c r="B1478" s="108"/>
      <c r="C1478" s="2"/>
      <c r="D1478" s="2"/>
      <c r="E1478" s="119"/>
      <c r="F1478" s="100"/>
      <c r="G1478" s="2"/>
      <c r="H1478" s="2"/>
    </row>
    <row r="1479" spans="1:8" x14ac:dyDescent="0.2">
      <c r="A1479">
        <v>761</v>
      </c>
      <c r="B1479" s="108"/>
      <c r="C1479" s="2"/>
      <c r="D1479" s="2"/>
      <c r="E1479" s="119"/>
      <c r="F1479" s="100"/>
      <c r="G1479" s="2"/>
      <c r="H1479" s="2"/>
    </row>
    <row r="1480" spans="1:8" x14ac:dyDescent="0.2">
      <c r="A1480">
        <v>795</v>
      </c>
      <c r="B1480" s="108"/>
      <c r="C1480" s="2"/>
      <c r="D1480" s="2"/>
      <c r="E1480" s="119"/>
      <c r="F1480" s="100"/>
      <c r="G1480" s="2"/>
      <c r="H1480" s="2"/>
    </row>
    <row r="1481" spans="1:8" x14ac:dyDescent="0.2">
      <c r="A1481">
        <v>839</v>
      </c>
      <c r="B1481" s="108"/>
      <c r="C1481" s="2"/>
      <c r="D1481" s="2"/>
      <c r="E1481" s="119"/>
      <c r="F1481" s="100"/>
      <c r="G1481" s="2"/>
      <c r="H1481" s="2"/>
    </row>
    <row r="1482" spans="1:8" x14ac:dyDescent="0.2">
      <c r="A1482">
        <v>2043</v>
      </c>
      <c r="B1482" s="108"/>
      <c r="C1482" s="2"/>
      <c r="D1482" s="2"/>
      <c r="E1482" s="119"/>
      <c r="F1482" s="100"/>
      <c r="G1482" s="2"/>
      <c r="H1482" s="2"/>
    </row>
    <row r="1483" spans="1:8" x14ac:dyDescent="0.2">
      <c r="A1483">
        <v>642</v>
      </c>
      <c r="B1483" s="108"/>
      <c r="C1483" s="2"/>
      <c r="D1483" s="2"/>
      <c r="E1483" s="119"/>
      <c r="F1483" s="100"/>
      <c r="G1483" s="100"/>
      <c r="H1483" s="2"/>
    </row>
    <row r="1484" spans="1:8" x14ac:dyDescent="0.2">
      <c r="A1484">
        <v>423</v>
      </c>
      <c r="B1484" s="108"/>
      <c r="C1484" s="2"/>
      <c r="D1484" s="2"/>
      <c r="E1484" s="119"/>
      <c r="F1484" s="100"/>
      <c r="G1484" s="100"/>
      <c r="H1484" s="180"/>
    </row>
    <row r="1485" spans="1:8" x14ac:dyDescent="0.2">
      <c r="A1485">
        <v>643</v>
      </c>
      <c r="B1485" s="108"/>
      <c r="C1485" s="2"/>
      <c r="D1485" s="2"/>
      <c r="E1485" s="119"/>
      <c r="F1485" s="100"/>
      <c r="G1485" s="100"/>
      <c r="H1485" s="2"/>
    </row>
    <row r="1486" spans="1:8" x14ac:dyDescent="0.2">
      <c r="A1486">
        <v>1454</v>
      </c>
      <c r="B1486" s="108"/>
      <c r="C1486" s="2"/>
      <c r="D1486" s="2"/>
      <c r="E1486" s="119"/>
      <c r="F1486" s="100"/>
      <c r="G1486" s="100"/>
      <c r="H1486" s="2"/>
    </row>
    <row r="1487" spans="1:8" x14ac:dyDescent="0.2">
      <c r="A1487">
        <v>644</v>
      </c>
      <c r="B1487" s="108"/>
      <c r="C1487" s="2"/>
      <c r="D1487" s="2"/>
      <c r="E1487" s="119"/>
      <c r="F1487" s="100"/>
      <c r="G1487" s="100"/>
      <c r="H1487" s="2"/>
    </row>
    <row r="1488" spans="1:8" x14ac:dyDescent="0.2">
      <c r="A1488">
        <v>1455</v>
      </c>
      <c r="B1488" s="108"/>
      <c r="C1488" s="2"/>
      <c r="D1488" s="2"/>
      <c r="E1488" s="119"/>
      <c r="F1488" s="100"/>
      <c r="G1488" s="100"/>
      <c r="H1488" s="2"/>
    </row>
    <row r="1489" spans="1:8" x14ac:dyDescent="0.2">
      <c r="A1489">
        <v>887</v>
      </c>
      <c r="B1489" s="108"/>
      <c r="C1489" s="2"/>
      <c r="D1489" s="2"/>
      <c r="E1489" s="119"/>
      <c r="F1489" s="100"/>
      <c r="G1489" s="2"/>
      <c r="H1489" s="2"/>
    </row>
    <row r="1490" spans="1:8" x14ac:dyDescent="0.2">
      <c r="A1490">
        <v>1766</v>
      </c>
      <c r="B1490" s="108"/>
      <c r="C1490" s="2"/>
      <c r="D1490" s="2"/>
      <c r="E1490" s="119"/>
      <c r="F1490" s="100"/>
      <c r="G1490" s="2"/>
      <c r="H1490" s="2"/>
    </row>
    <row r="1491" spans="1:8" x14ac:dyDescent="0.2">
      <c r="A1491">
        <v>1767</v>
      </c>
      <c r="B1491" s="108"/>
      <c r="C1491" s="2"/>
      <c r="D1491" s="2"/>
      <c r="E1491" s="119"/>
      <c r="F1491" s="100"/>
      <c r="G1491" s="2"/>
      <c r="H1491" s="2"/>
    </row>
    <row r="1492" spans="1:8" x14ac:dyDescent="0.2">
      <c r="A1492">
        <v>1456</v>
      </c>
      <c r="B1492" s="108"/>
      <c r="C1492" s="2"/>
      <c r="D1492" s="2"/>
      <c r="E1492" s="119"/>
      <c r="F1492" s="100"/>
      <c r="G1492" s="100"/>
      <c r="H1492" s="180"/>
    </row>
    <row r="1493" spans="1:8" x14ac:dyDescent="0.2">
      <c r="A1493">
        <v>645</v>
      </c>
      <c r="B1493" s="108"/>
      <c r="C1493" s="2"/>
      <c r="D1493" s="2"/>
      <c r="E1493" s="119"/>
      <c r="F1493" s="100"/>
      <c r="G1493" s="100"/>
      <c r="H1493" s="2"/>
    </row>
    <row r="1494" spans="1:8" x14ac:dyDescent="0.2">
      <c r="A1494">
        <v>1903</v>
      </c>
      <c r="B1494" s="108"/>
      <c r="C1494" s="2"/>
      <c r="D1494" s="2"/>
      <c r="E1494" s="119"/>
      <c r="F1494" s="100"/>
      <c r="G1494" s="100"/>
      <c r="H1494" s="180"/>
    </row>
    <row r="1495" spans="1:8" x14ac:dyDescent="0.2">
      <c r="A1495">
        <v>1941</v>
      </c>
      <c r="B1495" s="108"/>
      <c r="C1495" s="2"/>
      <c r="D1495" s="2"/>
      <c r="E1495" s="119"/>
      <c r="F1495" s="100"/>
      <c r="G1495" s="100"/>
      <c r="H1495" s="180"/>
    </row>
    <row r="1496" spans="1:8" x14ac:dyDescent="0.2">
      <c r="A1496">
        <v>2044</v>
      </c>
      <c r="B1496" s="108"/>
      <c r="C1496" s="2"/>
      <c r="D1496" s="2"/>
      <c r="E1496" s="119"/>
      <c r="F1496" s="100"/>
      <c r="G1496" s="2"/>
      <c r="H1496" s="2"/>
    </row>
    <row r="1497" spans="1:8" x14ac:dyDescent="0.2">
      <c r="A1497">
        <v>2045</v>
      </c>
      <c r="B1497" s="108"/>
      <c r="C1497" s="2"/>
      <c r="D1497" s="2"/>
      <c r="E1497" s="119"/>
      <c r="F1497" s="100"/>
      <c r="G1497" s="2"/>
      <c r="H1497" s="2"/>
    </row>
    <row r="1498" spans="1:8" x14ac:dyDescent="0.2">
      <c r="A1498">
        <v>996</v>
      </c>
      <c r="B1498" s="108"/>
      <c r="C1498" s="2"/>
      <c r="D1498" s="2"/>
      <c r="E1498" s="119"/>
      <c r="F1498" s="100"/>
      <c r="G1498" s="2"/>
      <c r="H1498" s="2"/>
    </row>
    <row r="1499" spans="1:8" x14ac:dyDescent="0.2">
      <c r="A1499">
        <v>1457</v>
      </c>
      <c r="B1499" s="108"/>
      <c r="C1499" s="2"/>
      <c r="D1499" s="2"/>
      <c r="E1499" s="119"/>
      <c r="F1499" s="100"/>
      <c r="G1499" s="100"/>
      <c r="H1499" s="2"/>
    </row>
    <row r="1500" spans="1:8" x14ac:dyDescent="0.2">
      <c r="A1500">
        <v>646</v>
      </c>
      <c r="B1500" s="108"/>
      <c r="C1500" s="2"/>
      <c r="D1500" s="2"/>
      <c r="E1500" s="119"/>
      <c r="F1500" s="100"/>
      <c r="G1500" s="100"/>
      <c r="H1500" s="2"/>
    </row>
    <row r="1501" spans="1:8" x14ac:dyDescent="0.2">
      <c r="A1501">
        <v>1768</v>
      </c>
      <c r="B1501" s="108"/>
      <c r="C1501" s="2"/>
      <c r="D1501" s="2"/>
      <c r="E1501" s="119"/>
      <c r="F1501" s="100"/>
      <c r="G1501" s="2"/>
      <c r="H1501" s="2"/>
    </row>
    <row r="1502" spans="1:8" x14ac:dyDescent="0.2">
      <c r="A1502">
        <v>649</v>
      </c>
      <c r="B1502" s="108"/>
      <c r="C1502" s="2"/>
      <c r="D1502" s="2"/>
      <c r="E1502" s="119"/>
      <c r="F1502" s="100"/>
      <c r="G1502" s="100"/>
      <c r="H1502" s="2"/>
    </row>
    <row r="1503" spans="1:8" x14ac:dyDescent="0.2">
      <c r="A1503">
        <v>647</v>
      </c>
      <c r="B1503" s="108"/>
      <c r="C1503" s="2"/>
      <c r="D1503" s="2"/>
      <c r="E1503" s="119"/>
      <c r="F1503" s="100"/>
      <c r="G1503" s="100"/>
      <c r="H1503" s="2"/>
    </row>
    <row r="1504" spans="1:8" x14ac:dyDescent="0.2">
      <c r="A1504">
        <v>648</v>
      </c>
      <c r="B1504" s="108"/>
      <c r="C1504" s="2"/>
      <c r="D1504" s="2"/>
      <c r="E1504" s="119"/>
      <c r="F1504" s="100"/>
      <c r="G1504" s="100"/>
      <c r="H1504" s="2"/>
    </row>
    <row r="1505" spans="1:8" x14ac:dyDescent="0.2">
      <c r="A1505">
        <v>650</v>
      </c>
      <c r="B1505" s="108"/>
      <c r="C1505" s="2"/>
      <c r="D1505" s="2"/>
      <c r="E1505" s="119"/>
      <c r="F1505" s="100"/>
      <c r="G1505" s="100"/>
      <c r="H1505" s="2"/>
    </row>
    <row r="1506" spans="1:8" x14ac:dyDescent="0.2">
      <c r="A1506">
        <v>1458</v>
      </c>
      <c r="B1506" s="108"/>
      <c r="C1506" s="2"/>
      <c r="D1506" s="2"/>
      <c r="E1506" s="119"/>
      <c r="F1506" s="100"/>
      <c r="G1506" s="100"/>
      <c r="H1506" s="2"/>
    </row>
    <row r="1507" spans="1:8" x14ac:dyDescent="0.2">
      <c r="A1507">
        <v>651</v>
      </c>
      <c r="B1507" s="108"/>
      <c r="C1507" s="2"/>
      <c r="D1507" s="2"/>
      <c r="E1507" s="119"/>
      <c r="F1507" s="100"/>
      <c r="G1507" s="100"/>
      <c r="H1507" s="2"/>
    </row>
    <row r="1508" spans="1:8" x14ac:dyDescent="0.2">
      <c r="A1508">
        <v>1459</v>
      </c>
      <c r="B1508" s="108"/>
      <c r="C1508" s="2"/>
      <c r="D1508" s="2"/>
      <c r="E1508" s="119"/>
      <c r="F1508" s="100"/>
      <c r="G1508" s="100"/>
      <c r="H1508" s="180"/>
    </row>
    <row r="1509" spans="1:8" x14ac:dyDescent="0.2">
      <c r="A1509">
        <v>652</v>
      </c>
      <c r="B1509" s="108"/>
      <c r="C1509" s="2"/>
      <c r="D1509" s="2"/>
      <c r="E1509" s="119"/>
      <c r="F1509" s="100"/>
      <c r="G1509" s="100"/>
      <c r="H1509" s="2"/>
    </row>
    <row r="1510" spans="1:8" x14ac:dyDescent="0.2">
      <c r="A1510">
        <v>653</v>
      </c>
      <c r="B1510" s="108"/>
      <c r="C1510" s="2"/>
      <c r="D1510" s="2"/>
      <c r="E1510" s="119"/>
      <c r="F1510" s="100"/>
      <c r="G1510" s="100"/>
      <c r="H1510" s="2"/>
    </row>
    <row r="1511" spans="1:8" x14ac:dyDescent="0.2">
      <c r="A1511">
        <v>1460</v>
      </c>
      <c r="B1511" s="108"/>
      <c r="C1511" s="2"/>
      <c r="D1511" s="2"/>
      <c r="E1511" s="119"/>
      <c r="F1511" s="100"/>
      <c r="G1511" s="100"/>
      <c r="H1511" s="2"/>
    </row>
    <row r="1512" spans="1:8" x14ac:dyDescent="0.2">
      <c r="A1512">
        <v>426</v>
      </c>
      <c r="B1512" s="108"/>
      <c r="C1512" s="2"/>
      <c r="D1512" s="2"/>
      <c r="E1512" s="119"/>
      <c r="F1512" s="100"/>
      <c r="G1512" s="100"/>
      <c r="H1512" s="2"/>
    </row>
    <row r="1513" spans="1:8" x14ac:dyDescent="0.2">
      <c r="A1513">
        <v>1219</v>
      </c>
      <c r="B1513" s="108"/>
      <c r="C1513" s="2"/>
      <c r="D1513" s="2"/>
      <c r="E1513" s="119"/>
      <c r="F1513" s="100"/>
      <c r="G1513" s="100"/>
      <c r="H1513" s="180"/>
    </row>
    <row r="1514" spans="1:8" x14ac:dyDescent="0.2">
      <c r="A1514">
        <v>997</v>
      </c>
      <c r="B1514" s="108"/>
      <c r="C1514" s="2"/>
      <c r="D1514" s="2"/>
      <c r="E1514" s="119"/>
      <c r="F1514" s="100"/>
      <c r="G1514" s="2"/>
      <c r="H1514" s="2"/>
    </row>
    <row r="1515" spans="1:8" x14ac:dyDescent="0.2">
      <c r="A1515">
        <v>1621</v>
      </c>
      <c r="B1515" s="108"/>
      <c r="C1515" s="2"/>
      <c r="D1515" s="2"/>
      <c r="E1515" s="119"/>
      <c r="F1515" s="100"/>
      <c r="G1515" s="2"/>
      <c r="H1515" s="2"/>
    </row>
    <row r="1516" spans="1:8" x14ac:dyDescent="0.2">
      <c r="A1516">
        <v>1818</v>
      </c>
      <c r="B1516" s="108"/>
      <c r="C1516" s="2"/>
      <c r="D1516" s="2"/>
      <c r="E1516" s="119"/>
      <c r="F1516" s="100"/>
      <c r="G1516" s="2"/>
      <c r="H1516" s="2"/>
    </row>
    <row r="1517" spans="1:8" x14ac:dyDescent="0.2">
      <c r="A1517">
        <v>1835</v>
      </c>
      <c r="B1517" s="108"/>
      <c r="C1517" s="2"/>
      <c r="D1517" s="2"/>
      <c r="E1517" s="119"/>
      <c r="F1517" s="100"/>
      <c r="G1517" s="2"/>
      <c r="H1517" s="2"/>
    </row>
    <row r="1518" spans="1:8" x14ac:dyDescent="0.2">
      <c r="A1518">
        <v>840</v>
      </c>
      <c r="B1518" s="108"/>
      <c r="C1518" s="2"/>
      <c r="D1518" s="2"/>
      <c r="E1518" s="119"/>
      <c r="F1518" s="100"/>
      <c r="G1518" s="2"/>
      <c r="H1518" s="2"/>
    </row>
    <row r="1519" spans="1:8" x14ac:dyDescent="0.2">
      <c r="A1519">
        <v>654</v>
      </c>
      <c r="B1519" s="108"/>
      <c r="C1519" s="2"/>
      <c r="D1519" s="2"/>
      <c r="E1519" s="119"/>
      <c r="F1519" s="100"/>
      <c r="G1519" s="100"/>
      <c r="H1519" s="2"/>
    </row>
    <row r="1520" spans="1:8" x14ac:dyDescent="0.2">
      <c r="A1520">
        <v>655</v>
      </c>
      <c r="B1520" s="108"/>
      <c r="C1520" s="2"/>
      <c r="D1520" s="2"/>
      <c r="E1520" s="119"/>
      <c r="F1520" s="100"/>
      <c r="G1520" s="100"/>
      <c r="H1520" s="2"/>
    </row>
    <row r="1521" spans="1:8" x14ac:dyDescent="0.2">
      <c r="A1521">
        <v>1461</v>
      </c>
      <c r="B1521" s="108"/>
      <c r="C1521" s="2"/>
      <c r="D1521" s="2"/>
      <c r="E1521" s="119"/>
      <c r="F1521" s="100"/>
      <c r="G1521" s="100"/>
      <c r="H1521" s="2"/>
    </row>
    <row r="1522" spans="1:8" x14ac:dyDescent="0.2">
      <c r="A1522">
        <v>1220</v>
      </c>
      <c r="B1522" s="108"/>
      <c r="C1522" s="2"/>
      <c r="D1522" s="2"/>
      <c r="E1522" s="119"/>
      <c r="F1522" s="100"/>
      <c r="G1522" s="100"/>
      <c r="H1522" s="180"/>
    </row>
    <row r="1523" spans="1:8" x14ac:dyDescent="0.2">
      <c r="A1523">
        <v>1769</v>
      </c>
      <c r="B1523" s="108"/>
      <c r="C1523" s="2"/>
      <c r="D1523" s="2"/>
      <c r="E1523" s="119"/>
      <c r="F1523" s="100"/>
      <c r="G1523" s="2"/>
      <c r="H1523" s="2"/>
    </row>
    <row r="1524" spans="1:8" x14ac:dyDescent="0.2">
      <c r="A1524">
        <v>762</v>
      </c>
      <c r="B1524" s="108"/>
      <c r="C1524" s="2"/>
      <c r="D1524" s="2"/>
      <c r="E1524" s="119"/>
      <c r="F1524" s="100"/>
      <c r="G1524" s="2"/>
      <c r="H1524" s="2"/>
    </row>
    <row r="1525" spans="1:8" x14ac:dyDescent="0.2">
      <c r="A1525">
        <v>1463</v>
      </c>
      <c r="B1525" s="108"/>
      <c r="C1525" s="2"/>
      <c r="D1525" s="2"/>
      <c r="E1525" s="119"/>
      <c r="F1525" s="100"/>
      <c r="G1525" s="100"/>
      <c r="H1525" s="180"/>
    </row>
    <row r="1526" spans="1:8" x14ac:dyDescent="0.2">
      <c r="A1526">
        <v>656</v>
      </c>
      <c r="B1526" s="108"/>
      <c r="C1526" s="2"/>
      <c r="D1526" s="2"/>
      <c r="E1526" s="119"/>
      <c r="F1526" s="100"/>
      <c r="G1526" s="100"/>
      <c r="H1526" s="2"/>
    </row>
    <row r="1527" spans="1:8" x14ac:dyDescent="0.2">
      <c r="A1527">
        <v>1462</v>
      </c>
      <c r="B1527" s="108"/>
      <c r="C1527" s="2"/>
      <c r="D1527" s="2"/>
      <c r="E1527" s="119"/>
      <c r="F1527" s="100"/>
      <c r="G1527" s="100"/>
      <c r="H1527" s="180"/>
    </row>
    <row r="1528" spans="1:8" x14ac:dyDescent="0.2">
      <c r="A1528">
        <v>2046</v>
      </c>
      <c r="B1528" s="108"/>
      <c r="C1528" s="2"/>
      <c r="D1528" s="2"/>
      <c r="E1528" s="119"/>
      <c r="F1528" s="100"/>
      <c r="G1528" s="2"/>
      <c r="H1528" s="2"/>
    </row>
    <row r="1529" spans="1:8" x14ac:dyDescent="0.2">
      <c r="A1529">
        <v>841</v>
      </c>
      <c r="B1529" s="108"/>
      <c r="C1529" s="2"/>
      <c r="D1529" s="2"/>
      <c r="E1529" s="119"/>
      <c r="F1529" s="100"/>
      <c r="G1529" s="2"/>
      <c r="H1529" s="2"/>
    </row>
    <row r="1530" spans="1:8" x14ac:dyDescent="0.2">
      <c r="A1530">
        <v>731</v>
      </c>
      <c r="B1530" s="108"/>
      <c r="C1530" s="2"/>
      <c r="D1530" s="2"/>
      <c r="E1530" s="119"/>
      <c r="F1530" s="100"/>
      <c r="G1530" s="2"/>
      <c r="H1530" s="2"/>
    </row>
    <row r="1531" spans="1:8" x14ac:dyDescent="0.2">
      <c r="A1531">
        <v>1464</v>
      </c>
      <c r="B1531" s="108"/>
      <c r="C1531" s="2"/>
      <c r="D1531" s="2"/>
      <c r="E1531" s="119"/>
      <c r="F1531" s="100"/>
      <c r="G1531" s="100"/>
      <c r="H1531" s="180"/>
    </row>
    <row r="1532" spans="1:8" x14ac:dyDescent="0.2">
      <c r="A1532">
        <v>657</v>
      </c>
      <c r="B1532" s="108"/>
      <c r="C1532" s="2"/>
      <c r="D1532" s="2"/>
      <c r="E1532" s="119"/>
      <c r="F1532" s="100"/>
      <c r="G1532" s="100"/>
      <c r="H1532" s="2"/>
    </row>
    <row r="1533" spans="1:8" x14ac:dyDescent="0.2">
      <c r="A1533">
        <v>1465</v>
      </c>
      <c r="B1533" s="108"/>
      <c r="C1533" s="2"/>
      <c r="D1533" s="2"/>
      <c r="E1533" s="119"/>
      <c r="F1533" s="100"/>
      <c r="G1533" s="100"/>
      <c r="H1533" s="2"/>
    </row>
    <row r="1534" spans="1:8" x14ac:dyDescent="0.2">
      <c r="A1534">
        <v>658</v>
      </c>
      <c r="B1534" s="108"/>
      <c r="C1534" s="2"/>
      <c r="D1534" s="2"/>
      <c r="E1534" s="119"/>
      <c r="F1534" s="100"/>
      <c r="G1534" s="100"/>
      <c r="H1534" s="2"/>
    </row>
    <row r="1535" spans="1:8" x14ac:dyDescent="0.2">
      <c r="A1535">
        <v>1466</v>
      </c>
      <c r="B1535" s="108"/>
      <c r="C1535" s="2"/>
      <c r="D1535" s="2"/>
      <c r="E1535" s="119"/>
      <c r="F1535" s="100"/>
      <c r="G1535" s="100"/>
      <c r="H1535" s="2"/>
    </row>
    <row r="1536" spans="1:8" x14ac:dyDescent="0.2">
      <c r="A1536">
        <v>660</v>
      </c>
      <c r="B1536" s="108"/>
      <c r="C1536" s="2"/>
      <c r="D1536" s="2"/>
      <c r="E1536" s="119"/>
      <c r="F1536" s="100"/>
      <c r="G1536" s="100"/>
      <c r="H1536" s="2"/>
    </row>
    <row r="1537" spans="1:8" x14ac:dyDescent="0.2">
      <c r="A1537">
        <v>661</v>
      </c>
      <c r="B1537" s="108"/>
      <c r="C1537" s="2"/>
      <c r="D1537" s="2"/>
      <c r="E1537" s="119"/>
      <c r="F1537" s="100"/>
      <c r="G1537" s="100"/>
      <c r="H1537" s="2"/>
    </row>
    <row r="1538" spans="1:8" x14ac:dyDescent="0.2">
      <c r="A1538">
        <v>662</v>
      </c>
      <c r="B1538" s="108"/>
      <c r="C1538" s="2"/>
      <c r="D1538" s="2"/>
      <c r="E1538" s="119"/>
      <c r="F1538" s="100"/>
      <c r="G1538" s="100"/>
      <c r="H1538" s="2"/>
    </row>
    <row r="1539" spans="1:8" x14ac:dyDescent="0.2">
      <c r="A1539">
        <v>663</v>
      </c>
      <c r="B1539" s="108"/>
      <c r="C1539" s="2"/>
      <c r="D1539" s="2"/>
      <c r="E1539" s="119"/>
      <c r="F1539" s="100"/>
      <c r="G1539" s="100"/>
      <c r="H1539" s="2"/>
    </row>
    <row r="1540" spans="1:8" x14ac:dyDescent="0.2">
      <c r="A1540">
        <v>1622</v>
      </c>
      <c r="B1540" s="108"/>
      <c r="C1540" s="2"/>
      <c r="D1540" s="2"/>
      <c r="E1540" s="119"/>
      <c r="F1540" s="100"/>
      <c r="G1540" s="2"/>
      <c r="H1540" s="2"/>
    </row>
    <row r="1541" spans="1:8" x14ac:dyDescent="0.2">
      <c r="A1541">
        <v>1467</v>
      </c>
      <c r="B1541" s="108"/>
      <c r="C1541" s="2"/>
      <c r="D1541" s="2"/>
      <c r="E1541" s="119"/>
      <c r="F1541" s="100"/>
      <c r="G1541" s="100"/>
      <c r="H1541" s="2"/>
    </row>
    <row r="1542" spans="1:8" x14ac:dyDescent="0.2">
      <c r="A1542">
        <v>2047</v>
      </c>
      <c r="B1542" s="108"/>
      <c r="C1542" s="2"/>
      <c r="D1542" s="2"/>
      <c r="E1542" s="119"/>
      <c r="F1542" s="100"/>
      <c r="G1542" s="2"/>
      <c r="H1542" s="2"/>
    </row>
    <row r="1543" spans="1:8" x14ac:dyDescent="0.2">
      <c r="A1543">
        <v>1468</v>
      </c>
      <c r="B1543" s="108"/>
      <c r="C1543" s="2"/>
      <c r="D1543" s="2"/>
      <c r="E1543" s="119"/>
      <c r="F1543" s="100"/>
      <c r="G1543" s="100"/>
      <c r="H1543" s="180"/>
    </row>
    <row r="1544" spans="1:8" x14ac:dyDescent="0.2">
      <c r="A1544">
        <v>1942</v>
      </c>
      <c r="B1544" s="108"/>
      <c r="C1544" s="2"/>
      <c r="D1544" s="2"/>
      <c r="E1544" s="119"/>
      <c r="F1544" s="100"/>
      <c r="G1544" s="100"/>
      <c r="H1544" s="180"/>
    </row>
    <row r="1545" spans="1:8" x14ac:dyDescent="0.2">
      <c r="A1545">
        <v>2048</v>
      </c>
      <c r="B1545" s="108"/>
      <c r="C1545" s="2"/>
      <c r="D1545" s="2"/>
      <c r="E1545" s="119"/>
      <c r="F1545" s="100"/>
      <c r="G1545" s="2"/>
      <c r="H1545" s="2"/>
    </row>
    <row r="1546" spans="1:8" x14ac:dyDescent="0.2">
      <c r="A1546">
        <v>1836</v>
      </c>
      <c r="B1546" s="108"/>
      <c r="C1546" s="2"/>
      <c r="D1546" s="2"/>
      <c r="E1546" s="119"/>
      <c r="F1546" s="100"/>
      <c r="G1546" s="2"/>
      <c r="H1546" s="2"/>
    </row>
    <row r="1547" spans="1:8" x14ac:dyDescent="0.2">
      <c r="A1547">
        <v>2049</v>
      </c>
      <c r="B1547" s="108"/>
      <c r="C1547" s="2"/>
      <c r="D1547" s="2"/>
      <c r="E1547" s="119"/>
      <c r="F1547" s="100"/>
      <c r="G1547" s="2"/>
      <c r="H1547" s="2"/>
    </row>
    <row r="1548" spans="1:8" x14ac:dyDescent="0.2">
      <c r="A1548">
        <v>1469</v>
      </c>
      <c r="B1548" s="108"/>
      <c r="C1548" s="2"/>
      <c r="D1548" s="2"/>
      <c r="E1548" s="119"/>
      <c r="F1548" s="100"/>
      <c r="G1548" s="100"/>
      <c r="H1548" s="180"/>
    </row>
    <row r="1549" spans="1:8" x14ac:dyDescent="0.2">
      <c r="A1549">
        <v>664</v>
      </c>
      <c r="B1549" s="108"/>
      <c r="C1549" s="2"/>
      <c r="D1549" s="2"/>
      <c r="E1549" s="119"/>
      <c r="F1549" s="100"/>
      <c r="G1549" s="100"/>
      <c r="H1549" s="2"/>
    </row>
    <row r="1550" spans="1:8" x14ac:dyDescent="0.2">
      <c r="A1550">
        <v>1470</v>
      </c>
      <c r="B1550" s="108"/>
      <c r="C1550" s="2"/>
      <c r="D1550" s="2"/>
      <c r="E1550" s="119"/>
      <c r="F1550" s="100"/>
      <c r="G1550" s="100"/>
      <c r="H1550" s="2"/>
    </row>
    <row r="1551" spans="1:8" x14ac:dyDescent="0.2">
      <c r="A1551">
        <v>665</v>
      </c>
      <c r="B1551" s="108"/>
      <c r="C1551" s="2"/>
      <c r="D1551" s="2"/>
      <c r="E1551" s="119"/>
      <c r="F1551" s="100"/>
      <c r="G1551" s="100"/>
      <c r="H1551" s="2"/>
    </row>
    <row r="1552" spans="1:8" x14ac:dyDescent="0.2">
      <c r="A1552">
        <v>666</v>
      </c>
      <c r="B1552" s="108"/>
      <c r="C1552" s="2"/>
      <c r="D1552" s="2"/>
      <c r="E1552" s="119"/>
      <c r="F1552" s="100"/>
      <c r="G1552" s="100"/>
      <c r="H1552" s="2"/>
    </row>
    <row r="1553" spans="1:8" x14ac:dyDescent="0.2">
      <c r="A1553">
        <v>451</v>
      </c>
      <c r="B1553" s="108"/>
      <c r="C1553" s="2"/>
      <c r="D1553" s="2"/>
      <c r="E1553" s="119"/>
      <c r="F1553" s="100"/>
      <c r="G1553" s="100"/>
      <c r="H1553" s="180"/>
    </row>
    <row r="1554" spans="1:8" x14ac:dyDescent="0.2">
      <c r="A1554">
        <v>1472</v>
      </c>
      <c r="B1554" s="108"/>
      <c r="C1554" s="2"/>
      <c r="D1554" s="2"/>
      <c r="E1554" s="119"/>
      <c r="F1554" s="100"/>
      <c r="G1554" s="100"/>
      <c r="H1554" s="180"/>
    </row>
    <row r="1555" spans="1:8" x14ac:dyDescent="0.2">
      <c r="A1555">
        <v>842</v>
      </c>
      <c r="B1555" s="108"/>
      <c r="C1555" s="2"/>
      <c r="D1555" s="2"/>
      <c r="E1555" s="119"/>
      <c r="F1555" s="100"/>
      <c r="G1555" s="2"/>
      <c r="H1555" s="2"/>
    </row>
    <row r="1556" spans="1:8" x14ac:dyDescent="0.2">
      <c r="A1556">
        <v>1471</v>
      </c>
      <c r="B1556" s="108"/>
      <c r="C1556" s="2"/>
      <c r="D1556" s="2"/>
      <c r="E1556" s="119"/>
      <c r="F1556" s="100"/>
      <c r="G1556" s="100"/>
      <c r="H1556" s="180"/>
    </row>
    <row r="1557" spans="1:8" x14ac:dyDescent="0.2">
      <c r="A1557">
        <v>1473</v>
      </c>
      <c r="B1557" s="108"/>
      <c r="C1557" s="2"/>
      <c r="D1557" s="2"/>
      <c r="E1557" s="119"/>
      <c r="F1557" s="100"/>
      <c r="G1557" s="100"/>
      <c r="H1557" s="2"/>
    </row>
    <row r="1558" spans="1:8" x14ac:dyDescent="0.2">
      <c r="A1558">
        <v>667</v>
      </c>
      <c r="B1558" s="108"/>
      <c r="C1558" s="2"/>
      <c r="D1558" s="2"/>
      <c r="E1558" s="119"/>
      <c r="F1558" s="100"/>
      <c r="G1558" s="100"/>
      <c r="H1558" s="2"/>
    </row>
    <row r="1559" spans="1:8" x14ac:dyDescent="0.2">
      <c r="A1559">
        <v>1474</v>
      </c>
      <c r="B1559" s="108"/>
      <c r="C1559" s="2"/>
      <c r="D1559" s="2"/>
      <c r="E1559" s="119"/>
      <c r="F1559" s="100"/>
      <c r="G1559" s="100"/>
      <c r="H1559" s="2"/>
    </row>
    <row r="1560" spans="1:8" x14ac:dyDescent="0.2">
      <c r="A1560">
        <v>1770</v>
      </c>
      <c r="B1560" s="108"/>
      <c r="C1560" s="2"/>
      <c r="D1560" s="2"/>
      <c r="E1560" s="119"/>
      <c r="F1560" s="100"/>
      <c r="G1560" s="2"/>
      <c r="H1560" s="2"/>
    </row>
    <row r="1561" spans="1:8" x14ac:dyDescent="0.2">
      <c r="A1561">
        <v>668</v>
      </c>
      <c r="B1561" s="108"/>
      <c r="C1561" s="2"/>
      <c r="D1561" s="2"/>
      <c r="E1561" s="119"/>
      <c r="F1561" s="100"/>
      <c r="G1561" s="100"/>
      <c r="H1561" s="2"/>
    </row>
    <row r="1562" spans="1:8" x14ac:dyDescent="0.2">
      <c r="A1562">
        <v>669</v>
      </c>
      <c r="B1562" s="108"/>
      <c r="C1562" s="2"/>
      <c r="D1562" s="2"/>
      <c r="E1562" s="119"/>
      <c r="F1562" s="100"/>
      <c r="G1562" s="100"/>
      <c r="H1562" s="2"/>
    </row>
    <row r="1563" spans="1:8" x14ac:dyDescent="0.2">
      <c r="A1563">
        <v>670</v>
      </c>
      <c r="B1563" s="108"/>
      <c r="C1563" s="2"/>
      <c r="D1563" s="2"/>
      <c r="E1563" s="119"/>
      <c r="F1563" s="100"/>
      <c r="G1563" s="100"/>
      <c r="H1563" s="2"/>
    </row>
    <row r="1564" spans="1:8" x14ac:dyDescent="0.2">
      <c r="A1564">
        <v>2050</v>
      </c>
      <c r="B1564" s="108"/>
      <c r="C1564" s="2"/>
      <c r="D1564" s="2"/>
      <c r="E1564" s="119"/>
      <c r="F1564" s="100"/>
      <c r="G1564" s="2"/>
      <c r="H1564" s="2"/>
    </row>
    <row r="1565" spans="1:8" x14ac:dyDescent="0.2">
      <c r="A1565">
        <v>671</v>
      </c>
      <c r="B1565" s="108"/>
      <c r="C1565" s="2"/>
      <c r="D1565" s="2"/>
      <c r="E1565" s="119"/>
      <c r="F1565" s="100"/>
      <c r="G1565" s="100"/>
      <c r="H1565" s="2"/>
    </row>
    <row r="1566" spans="1:8" x14ac:dyDescent="0.2">
      <c r="A1566">
        <v>673</v>
      </c>
      <c r="B1566" s="108"/>
      <c r="C1566" s="2"/>
      <c r="D1566" s="2"/>
      <c r="E1566" s="119"/>
      <c r="F1566" s="100"/>
      <c r="G1566" s="100"/>
      <c r="H1566" s="2"/>
    </row>
    <row r="1567" spans="1:8" x14ac:dyDescent="0.2">
      <c r="A1567">
        <v>674</v>
      </c>
      <c r="B1567" s="108"/>
      <c r="C1567" s="2"/>
      <c r="D1567" s="2"/>
      <c r="E1567" s="119"/>
      <c r="F1567" s="100"/>
      <c r="G1567" s="100"/>
      <c r="H1567" s="2"/>
    </row>
    <row r="1568" spans="1:8" x14ac:dyDescent="0.2">
      <c r="A1568">
        <v>1475</v>
      </c>
      <c r="B1568" s="108"/>
      <c r="C1568" s="2"/>
      <c r="D1568" s="2"/>
      <c r="E1568" s="119"/>
      <c r="F1568" s="100"/>
      <c r="G1568" s="100"/>
      <c r="H1568" s="2"/>
    </row>
    <row r="1569" spans="1:8" x14ac:dyDescent="0.2">
      <c r="A1569">
        <v>2051</v>
      </c>
      <c r="B1569" s="108"/>
      <c r="C1569" s="2"/>
      <c r="D1569" s="2"/>
      <c r="E1569" s="119"/>
      <c r="F1569" s="100"/>
      <c r="G1569" s="2"/>
      <c r="H1569" s="2"/>
    </row>
    <row r="1570" spans="1:8" x14ac:dyDescent="0.2">
      <c r="A1570">
        <v>675</v>
      </c>
      <c r="B1570" s="108"/>
      <c r="C1570" s="2"/>
      <c r="D1570" s="2"/>
      <c r="E1570" s="119"/>
      <c r="F1570" s="100"/>
      <c r="G1570" s="100"/>
      <c r="H1570" s="2"/>
    </row>
    <row r="1571" spans="1:8" x14ac:dyDescent="0.2">
      <c r="A1571">
        <v>1476</v>
      </c>
      <c r="B1571" s="108"/>
      <c r="C1571" s="2"/>
      <c r="D1571" s="2"/>
      <c r="E1571" s="119"/>
      <c r="F1571" s="100"/>
      <c r="G1571" s="100"/>
      <c r="H1571" s="2"/>
    </row>
    <row r="1572" spans="1:8" x14ac:dyDescent="0.2">
      <c r="A1572">
        <v>1477</v>
      </c>
      <c r="B1572" s="108"/>
      <c r="C1572" s="2"/>
      <c r="D1572" s="2"/>
      <c r="E1572" s="119"/>
      <c r="F1572" s="100"/>
      <c r="G1572" s="100"/>
      <c r="H1572" s="2"/>
    </row>
    <row r="1573" spans="1:8" x14ac:dyDescent="0.2">
      <c r="A1573">
        <v>1478</v>
      </c>
      <c r="B1573" s="108"/>
      <c r="C1573" s="2"/>
      <c r="D1573" s="2"/>
      <c r="E1573" s="119"/>
      <c r="F1573" s="100"/>
      <c r="G1573" s="100"/>
      <c r="H1573" s="2"/>
    </row>
    <row r="1574" spans="1:8" x14ac:dyDescent="0.2">
      <c r="A1574">
        <v>1772</v>
      </c>
      <c r="B1574" s="108"/>
      <c r="C1574" s="2"/>
      <c r="D1574" s="2"/>
      <c r="E1574" s="119"/>
      <c r="F1574" s="100"/>
      <c r="G1574" s="2"/>
      <c r="H1574" s="2"/>
    </row>
    <row r="1575" spans="1:8" x14ac:dyDescent="0.2">
      <c r="A1575">
        <v>1837</v>
      </c>
      <c r="B1575" s="108"/>
      <c r="C1575" s="2"/>
      <c r="D1575" s="2"/>
      <c r="E1575" s="119"/>
      <c r="F1575" s="100"/>
      <c r="G1575" s="2"/>
      <c r="H1575" s="2"/>
    </row>
    <row r="1576" spans="1:8" x14ac:dyDescent="0.2">
      <c r="A1576">
        <v>1479</v>
      </c>
      <c r="B1576" s="108"/>
      <c r="C1576" s="2"/>
      <c r="D1576" s="2"/>
      <c r="E1576" s="119"/>
      <c r="F1576" s="100"/>
      <c r="G1576" s="100"/>
      <c r="H1576" s="180"/>
    </row>
    <row r="1577" spans="1:8" x14ac:dyDescent="0.2">
      <c r="A1577">
        <v>676</v>
      </c>
      <c r="B1577" s="108"/>
      <c r="C1577" s="2"/>
      <c r="D1577" s="2"/>
      <c r="E1577" s="119"/>
      <c r="F1577" s="100"/>
      <c r="G1577" s="100"/>
      <c r="H1577" s="2"/>
    </row>
    <row r="1578" spans="1:8" x14ac:dyDescent="0.2">
      <c r="A1578">
        <v>1480</v>
      </c>
      <c r="B1578" s="108"/>
      <c r="C1578" s="2"/>
      <c r="D1578" s="2"/>
      <c r="E1578" s="119"/>
      <c r="F1578" s="100"/>
      <c r="G1578" s="100"/>
      <c r="H1578" s="180"/>
    </row>
    <row r="1579" spans="1:8" x14ac:dyDescent="0.2">
      <c r="A1579">
        <v>677</v>
      </c>
      <c r="B1579" s="108"/>
      <c r="C1579" s="2"/>
      <c r="D1579" s="2"/>
      <c r="E1579" s="119"/>
      <c r="F1579" s="100"/>
      <c r="G1579" s="100"/>
      <c r="H1579" s="2"/>
    </row>
    <row r="1580" spans="1:8" x14ac:dyDescent="0.2">
      <c r="A1580">
        <v>678</v>
      </c>
      <c r="B1580" s="108"/>
      <c r="C1580" s="2"/>
      <c r="D1580" s="2"/>
      <c r="E1580" s="119"/>
      <c r="F1580" s="100"/>
      <c r="G1580" s="100"/>
      <c r="H1580" s="2"/>
    </row>
    <row r="1581" spans="1:8" x14ac:dyDescent="0.2">
      <c r="A1581">
        <v>679</v>
      </c>
      <c r="B1581" s="108"/>
      <c r="C1581" s="2"/>
      <c r="D1581" s="2"/>
      <c r="E1581" s="119"/>
      <c r="F1581" s="100"/>
      <c r="G1581" s="100"/>
      <c r="H1581" s="2"/>
    </row>
    <row r="1582" spans="1:8" x14ac:dyDescent="0.2">
      <c r="A1582">
        <v>1481</v>
      </c>
      <c r="B1582" s="108"/>
      <c r="C1582" s="2"/>
      <c r="D1582" s="2"/>
      <c r="E1582" s="119"/>
      <c r="F1582" s="100"/>
      <c r="G1582" s="100"/>
      <c r="H1582" s="2"/>
    </row>
    <row r="1583" spans="1:8" x14ac:dyDescent="0.2">
      <c r="A1583">
        <v>680</v>
      </c>
      <c r="B1583" s="108"/>
      <c r="C1583" s="2"/>
      <c r="D1583" s="2"/>
      <c r="E1583" s="119"/>
      <c r="F1583" s="100"/>
      <c r="G1583" s="100"/>
      <c r="H1583" s="2"/>
    </row>
    <row r="1584" spans="1:8" x14ac:dyDescent="0.2">
      <c r="A1584">
        <v>2052</v>
      </c>
      <c r="B1584" s="108"/>
      <c r="C1584" s="2"/>
      <c r="D1584" s="2"/>
      <c r="E1584" s="119"/>
      <c r="F1584" s="100"/>
      <c r="G1584" s="2"/>
      <c r="H1584" s="2"/>
    </row>
    <row r="1585" spans="1:8" x14ac:dyDescent="0.2">
      <c r="A1585">
        <v>681</v>
      </c>
      <c r="B1585" s="108"/>
      <c r="C1585" s="2"/>
      <c r="D1585" s="2"/>
      <c r="E1585" s="119"/>
      <c r="F1585" s="100"/>
      <c r="G1585" s="100"/>
      <c r="H1585" s="2"/>
    </row>
    <row r="1586" spans="1:8" x14ac:dyDescent="0.2">
      <c r="A1586">
        <v>1482</v>
      </c>
      <c r="B1586" s="108"/>
      <c r="C1586" s="2"/>
      <c r="D1586" s="2"/>
      <c r="E1586" s="119"/>
      <c r="F1586" s="100"/>
      <c r="G1586" s="100"/>
      <c r="H1586" s="2"/>
    </row>
    <row r="1587" spans="1:8" x14ac:dyDescent="0.2">
      <c r="A1587">
        <v>1483</v>
      </c>
      <c r="B1587" s="108"/>
      <c r="C1587" s="2"/>
      <c r="D1587" s="2"/>
      <c r="E1587" s="119"/>
      <c r="F1587" s="100"/>
      <c r="G1587" s="100"/>
      <c r="H1587" s="2"/>
    </row>
    <row r="1588" spans="1:8" x14ac:dyDescent="0.2">
      <c r="A1588">
        <v>684</v>
      </c>
      <c r="B1588" s="108"/>
      <c r="C1588" s="2"/>
      <c r="D1588" s="2"/>
      <c r="E1588" s="119"/>
      <c r="F1588" s="100"/>
      <c r="G1588" s="100"/>
      <c r="H1588" s="2"/>
    </row>
    <row r="1589" spans="1:8" x14ac:dyDescent="0.2">
      <c r="A1589">
        <v>1484</v>
      </c>
      <c r="B1589" s="108"/>
      <c r="C1589" s="2"/>
      <c r="D1589" s="2"/>
      <c r="E1589" s="119"/>
      <c r="F1589" s="100"/>
      <c r="G1589" s="100"/>
      <c r="H1589" s="180"/>
    </row>
    <row r="1590" spans="1:8" x14ac:dyDescent="0.2">
      <c r="A1590">
        <v>977</v>
      </c>
      <c r="B1590" s="108"/>
      <c r="C1590" s="2"/>
      <c r="D1590" s="2"/>
      <c r="E1590" s="119"/>
      <c r="F1590" s="100"/>
      <c r="G1590" s="100"/>
      <c r="H1590" s="2"/>
    </row>
    <row r="1591" spans="1:8" x14ac:dyDescent="0.2">
      <c r="A1591">
        <v>1485</v>
      </c>
      <c r="B1591" s="108"/>
      <c r="C1591" s="2"/>
      <c r="D1591" s="2"/>
      <c r="E1591" s="119"/>
      <c r="F1591" s="100"/>
      <c r="G1591" s="100"/>
      <c r="H1591" s="180"/>
    </row>
    <row r="1592" spans="1:8" x14ac:dyDescent="0.2">
      <c r="A1592">
        <v>1486</v>
      </c>
      <c r="B1592" s="108"/>
      <c r="C1592" s="2"/>
      <c r="D1592" s="2"/>
      <c r="E1592" s="119"/>
      <c r="F1592" s="100"/>
      <c r="G1592" s="100"/>
      <c r="H1592" s="180"/>
    </row>
    <row r="1593" spans="1:8" x14ac:dyDescent="0.2">
      <c r="A1593">
        <v>978</v>
      </c>
      <c r="B1593" s="108"/>
      <c r="C1593" s="2"/>
      <c r="D1593" s="2"/>
      <c r="E1593" s="119"/>
      <c r="F1593" s="100"/>
      <c r="G1593" s="100"/>
      <c r="H1593" s="2"/>
    </row>
    <row r="1594" spans="1:8" x14ac:dyDescent="0.2">
      <c r="A1594">
        <v>1487</v>
      </c>
      <c r="B1594" s="108"/>
      <c r="C1594" s="2"/>
      <c r="D1594" s="2"/>
      <c r="E1594" s="119"/>
      <c r="F1594" s="100"/>
      <c r="G1594" s="100"/>
      <c r="H1594" s="2"/>
    </row>
    <row r="1595" spans="1:8" x14ac:dyDescent="0.2">
      <c r="A1595">
        <v>685</v>
      </c>
      <c r="B1595" s="108"/>
      <c r="C1595" s="2"/>
      <c r="D1595" s="2"/>
      <c r="E1595" s="119"/>
      <c r="F1595" s="100"/>
      <c r="G1595" s="100"/>
      <c r="H1595" s="2"/>
    </row>
    <row r="1596" spans="1:8" x14ac:dyDescent="0.2">
      <c r="A1596">
        <v>686</v>
      </c>
      <c r="B1596" s="108"/>
      <c r="C1596" s="2"/>
      <c r="D1596" s="2"/>
      <c r="E1596" s="119"/>
      <c r="F1596" s="100"/>
      <c r="G1596" s="100"/>
      <c r="H1596" s="2"/>
    </row>
    <row r="1597" spans="1:8" x14ac:dyDescent="0.2">
      <c r="A1597">
        <v>687</v>
      </c>
      <c r="B1597" s="108"/>
      <c r="C1597" s="2"/>
      <c r="D1597" s="2"/>
      <c r="E1597" s="119"/>
      <c r="F1597" s="100"/>
      <c r="G1597" s="100"/>
      <c r="H1597" s="2"/>
    </row>
    <row r="1598" spans="1:8" x14ac:dyDescent="0.2">
      <c r="A1598">
        <v>688</v>
      </c>
      <c r="B1598" s="108"/>
      <c r="C1598" s="2"/>
      <c r="D1598" s="2"/>
      <c r="E1598" s="119"/>
      <c r="F1598" s="100"/>
      <c r="G1598" s="100"/>
      <c r="H1598" s="2"/>
    </row>
    <row r="1599" spans="1:8" x14ac:dyDescent="0.2">
      <c r="A1599">
        <v>1488</v>
      </c>
      <c r="B1599" s="108"/>
      <c r="C1599" s="2"/>
      <c r="D1599" s="2"/>
      <c r="E1599" s="119"/>
      <c r="F1599" s="100"/>
      <c r="G1599" s="100"/>
      <c r="H1599" s="2"/>
    </row>
    <row r="1600" spans="1:8" x14ac:dyDescent="0.2">
      <c r="A1600">
        <v>689</v>
      </c>
      <c r="B1600" s="108"/>
      <c r="C1600" s="2"/>
      <c r="D1600" s="2"/>
      <c r="E1600" s="119"/>
      <c r="F1600" s="100"/>
      <c r="G1600" s="100"/>
      <c r="H1600" s="2"/>
    </row>
    <row r="1601" spans="1:8" x14ac:dyDescent="0.2">
      <c r="A1601">
        <v>690</v>
      </c>
      <c r="B1601" s="108"/>
      <c r="C1601" s="2"/>
      <c r="D1601" s="2"/>
      <c r="E1601" s="119"/>
      <c r="F1601" s="100"/>
      <c r="G1601" s="100"/>
      <c r="H1601" s="2"/>
    </row>
    <row r="1602" spans="1:8" x14ac:dyDescent="0.2">
      <c r="A1602">
        <v>2053</v>
      </c>
      <c r="B1602" s="108"/>
      <c r="C1602" s="2"/>
      <c r="D1602" s="2"/>
      <c r="E1602" s="119"/>
      <c r="F1602" s="100"/>
      <c r="G1602" s="2"/>
      <c r="H1602" s="2"/>
    </row>
    <row r="1603" spans="1:8" x14ac:dyDescent="0.2">
      <c r="A1603">
        <v>1489</v>
      </c>
      <c r="B1603" s="108"/>
      <c r="C1603" s="2"/>
      <c r="D1603" s="2"/>
      <c r="E1603" s="119"/>
      <c r="F1603" s="100"/>
      <c r="G1603" s="100"/>
      <c r="H1603" s="180"/>
    </row>
    <row r="1604" spans="1:8" x14ac:dyDescent="0.2">
      <c r="A1604">
        <v>691</v>
      </c>
      <c r="B1604" s="108"/>
      <c r="C1604" s="2"/>
      <c r="D1604" s="2"/>
      <c r="E1604" s="119"/>
      <c r="F1604" s="100"/>
      <c r="G1604" s="100"/>
      <c r="H1604" s="2"/>
    </row>
    <row r="1605" spans="1:8" x14ac:dyDescent="0.2">
      <c r="A1605">
        <v>692</v>
      </c>
      <c r="B1605" s="108"/>
      <c r="C1605" s="2"/>
      <c r="D1605" s="2"/>
      <c r="E1605" s="119"/>
      <c r="F1605" s="100"/>
      <c r="G1605" s="100"/>
      <c r="H1605" s="2"/>
    </row>
    <row r="1606" spans="1:8" x14ac:dyDescent="0.2">
      <c r="A1606">
        <v>1490</v>
      </c>
      <c r="B1606" s="108"/>
      <c r="C1606" s="2"/>
      <c r="D1606" s="2"/>
      <c r="E1606" s="119"/>
      <c r="F1606" s="100"/>
      <c r="G1606" s="100"/>
      <c r="H1606" s="180"/>
    </row>
    <row r="1607" spans="1:8" x14ac:dyDescent="0.2">
      <c r="A1607">
        <v>693</v>
      </c>
      <c r="B1607" s="108"/>
      <c r="C1607" s="2"/>
      <c r="D1607" s="2"/>
      <c r="E1607" s="119"/>
      <c r="F1607" s="100"/>
      <c r="G1607" s="100"/>
      <c r="H1607" s="2"/>
    </row>
    <row r="1608" spans="1:8" x14ac:dyDescent="0.2">
      <c r="A1608">
        <v>694</v>
      </c>
      <c r="B1608" s="108"/>
      <c r="C1608" s="2"/>
      <c r="D1608" s="2"/>
      <c r="E1608" s="119"/>
      <c r="F1608" s="100"/>
      <c r="G1608" s="100"/>
      <c r="H1608" s="2"/>
    </row>
    <row r="1609" spans="1:8" x14ac:dyDescent="0.2">
      <c r="A1609">
        <v>695</v>
      </c>
      <c r="B1609" s="108"/>
      <c r="C1609" s="2"/>
      <c r="D1609" s="2"/>
      <c r="E1609" s="119"/>
      <c r="F1609" s="100"/>
      <c r="G1609" s="100"/>
      <c r="H1609" s="2"/>
    </row>
    <row r="1610" spans="1:8" x14ac:dyDescent="0.2">
      <c r="A1610">
        <v>697</v>
      </c>
      <c r="B1610" s="108"/>
      <c r="C1610" s="2"/>
      <c r="D1610" s="2"/>
      <c r="E1610" s="119"/>
      <c r="F1610" s="100"/>
      <c r="G1610" s="100"/>
      <c r="H1610" s="2"/>
    </row>
    <row r="1611" spans="1:8" x14ac:dyDescent="0.2">
      <c r="A1611">
        <v>696</v>
      </c>
      <c r="B1611" s="108"/>
      <c r="C1611" s="2"/>
      <c r="D1611" s="2"/>
      <c r="E1611" s="119"/>
      <c r="F1611" s="100"/>
      <c r="G1611" s="100"/>
      <c r="H1611" s="2"/>
    </row>
    <row r="1612" spans="1:8" x14ac:dyDescent="0.2">
      <c r="A1612">
        <v>1623</v>
      </c>
      <c r="B1612" s="108"/>
      <c r="C1612" s="2"/>
      <c r="D1612" s="2"/>
      <c r="E1612" s="119"/>
      <c r="F1612" s="100"/>
      <c r="G1612" s="2"/>
      <c r="H1612" s="2"/>
    </row>
    <row r="1613" spans="1:8" x14ac:dyDescent="0.2">
      <c r="A1613">
        <v>698</v>
      </c>
      <c r="B1613" s="108"/>
      <c r="C1613" s="2"/>
      <c r="D1613" s="2"/>
      <c r="E1613" s="119"/>
      <c r="F1613" s="100"/>
      <c r="G1613" s="100"/>
      <c r="H1613" s="2"/>
    </row>
    <row r="1614" spans="1:8" x14ac:dyDescent="0.2">
      <c r="A1614">
        <v>699</v>
      </c>
      <c r="B1614" s="108"/>
      <c r="C1614" s="2"/>
      <c r="D1614" s="2"/>
      <c r="E1614" s="119"/>
      <c r="F1614" s="100"/>
      <c r="G1614" s="100"/>
      <c r="H1614" s="2"/>
    </row>
    <row r="1615" spans="1:8" x14ac:dyDescent="0.2">
      <c r="A1615">
        <v>700</v>
      </c>
      <c r="B1615" s="108"/>
      <c r="C1615" s="2"/>
      <c r="D1615" s="2"/>
      <c r="E1615" s="119"/>
      <c r="F1615" s="100"/>
      <c r="G1615" s="100"/>
      <c r="H1615" s="2"/>
    </row>
    <row r="1616" spans="1:8" x14ac:dyDescent="0.2">
      <c r="A1616">
        <v>1491</v>
      </c>
      <c r="B1616" s="108"/>
      <c r="C1616" s="2"/>
      <c r="D1616" s="2"/>
      <c r="E1616" s="119"/>
      <c r="F1616" s="100"/>
      <c r="G1616" s="100"/>
      <c r="H1616" s="180"/>
    </row>
    <row r="1617" spans="1:8" x14ac:dyDescent="0.2">
      <c r="A1617">
        <v>701</v>
      </c>
      <c r="B1617" s="108"/>
      <c r="C1617" s="2"/>
      <c r="D1617" s="2"/>
      <c r="E1617" s="119"/>
      <c r="F1617" s="100"/>
      <c r="G1617" s="100"/>
      <c r="H1617" s="2"/>
    </row>
    <row r="1618" spans="1:8" x14ac:dyDescent="0.2">
      <c r="A1618">
        <v>702</v>
      </c>
      <c r="B1618" s="108"/>
      <c r="C1618" s="2"/>
      <c r="D1618" s="2"/>
      <c r="E1618" s="119"/>
      <c r="F1618" s="100"/>
      <c r="G1618" s="100"/>
      <c r="H1618" s="2"/>
    </row>
    <row r="1619" spans="1:8" x14ac:dyDescent="0.2">
      <c r="A1619">
        <v>703</v>
      </c>
      <c r="B1619" s="108"/>
      <c r="C1619" s="2"/>
      <c r="D1619" s="2"/>
      <c r="E1619" s="119"/>
      <c r="F1619" s="100"/>
      <c r="G1619" s="100"/>
      <c r="H1619" s="2"/>
    </row>
    <row r="1620" spans="1:8" x14ac:dyDescent="0.2">
      <c r="A1620">
        <v>704</v>
      </c>
      <c r="B1620" s="108"/>
      <c r="C1620" s="2"/>
      <c r="D1620" s="2"/>
      <c r="E1620" s="119"/>
      <c r="F1620" s="100"/>
      <c r="G1620" s="100"/>
      <c r="H1620" s="2"/>
    </row>
    <row r="1621" spans="1:8" x14ac:dyDescent="0.2">
      <c r="A1621">
        <v>705</v>
      </c>
      <c r="B1621" s="108"/>
      <c r="C1621" s="2"/>
      <c r="D1621" s="2"/>
      <c r="E1621" s="119"/>
      <c r="F1621" s="100"/>
      <c r="G1621" s="100"/>
      <c r="H1621" s="2"/>
    </row>
    <row r="1622" spans="1:8" x14ac:dyDescent="0.2">
      <c r="A1622">
        <v>706</v>
      </c>
      <c r="B1622" s="108"/>
      <c r="C1622" s="2"/>
      <c r="D1622" s="2"/>
      <c r="E1622" s="119"/>
      <c r="F1622" s="100"/>
      <c r="G1622" s="100"/>
      <c r="H1622" s="2"/>
    </row>
    <row r="1623" spans="1:8" x14ac:dyDescent="0.2">
      <c r="A1623">
        <v>707</v>
      </c>
      <c r="B1623" s="108"/>
      <c r="C1623" s="2"/>
      <c r="D1623" s="2"/>
      <c r="E1623" s="119"/>
      <c r="F1623" s="100"/>
      <c r="G1623" s="100"/>
      <c r="H1623" s="2"/>
    </row>
    <row r="1624" spans="1:8" x14ac:dyDescent="0.2">
      <c r="A1624">
        <v>708</v>
      </c>
      <c r="B1624" s="108"/>
      <c r="C1624" s="2"/>
      <c r="D1624" s="2"/>
      <c r="E1624" s="119"/>
      <c r="F1624" s="100"/>
      <c r="G1624" s="100"/>
      <c r="H1624" s="2"/>
    </row>
    <row r="1625" spans="1:8" x14ac:dyDescent="0.2">
      <c r="A1625">
        <v>709</v>
      </c>
      <c r="B1625" s="108"/>
      <c r="C1625" s="2"/>
      <c r="D1625" s="2"/>
      <c r="E1625" s="119"/>
      <c r="F1625" s="100"/>
      <c r="G1625" s="100"/>
      <c r="H1625" s="2"/>
    </row>
    <row r="1626" spans="1:8" x14ac:dyDescent="0.2">
      <c r="A1626">
        <v>710</v>
      </c>
      <c r="B1626" s="108"/>
      <c r="C1626" s="2"/>
      <c r="D1626" s="2"/>
      <c r="E1626" s="119"/>
      <c r="F1626" s="100"/>
      <c r="G1626" s="100"/>
      <c r="H1626" s="2"/>
    </row>
    <row r="1627" spans="1:8" x14ac:dyDescent="0.2">
      <c r="A1627">
        <v>711</v>
      </c>
      <c r="B1627" s="108"/>
      <c r="C1627" s="2"/>
      <c r="D1627" s="2"/>
      <c r="E1627" s="119"/>
      <c r="F1627" s="100"/>
      <c r="G1627" s="100"/>
      <c r="H1627" s="2"/>
    </row>
    <row r="1628" spans="1:8" x14ac:dyDescent="0.2">
      <c r="A1628">
        <v>712</v>
      </c>
      <c r="B1628" s="108"/>
      <c r="C1628" s="2"/>
      <c r="D1628" s="2"/>
      <c r="E1628" s="119"/>
      <c r="F1628" s="100"/>
      <c r="G1628" s="100"/>
      <c r="H1628" s="2"/>
    </row>
    <row r="1629" spans="1:8" x14ac:dyDescent="0.2">
      <c r="A1629">
        <v>713</v>
      </c>
      <c r="B1629" s="108"/>
      <c r="C1629" s="2"/>
      <c r="D1629" s="2"/>
      <c r="E1629" s="119"/>
      <c r="F1629" s="100"/>
      <c r="G1629" s="100"/>
      <c r="H1629" s="2"/>
    </row>
    <row r="1630" spans="1:8" x14ac:dyDescent="0.2">
      <c r="A1630">
        <v>714</v>
      </c>
      <c r="B1630" s="108"/>
      <c r="C1630" s="2"/>
      <c r="D1630" s="2"/>
      <c r="E1630" s="119"/>
      <c r="F1630" s="100"/>
      <c r="G1630" s="100"/>
      <c r="H1630" s="2"/>
    </row>
    <row r="1631" spans="1:8" x14ac:dyDescent="0.2">
      <c r="A1631">
        <v>715</v>
      </c>
      <c r="B1631" s="108"/>
      <c r="C1631" s="2"/>
      <c r="D1631" s="2"/>
      <c r="E1631" s="119"/>
      <c r="F1631" s="100"/>
      <c r="G1631" s="100"/>
      <c r="H1631" s="2"/>
    </row>
    <row r="1632" spans="1:8" x14ac:dyDescent="0.2">
      <c r="A1632">
        <v>716</v>
      </c>
      <c r="B1632" s="108"/>
      <c r="C1632" s="2"/>
      <c r="D1632" s="2"/>
      <c r="E1632" s="119"/>
      <c r="F1632" s="100"/>
      <c r="G1632" s="100"/>
      <c r="H1632" s="2"/>
    </row>
    <row r="1633" spans="1:8" x14ac:dyDescent="0.2">
      <c r="A1633">
        <v>717</v>
      </c>
      <c r="B1633" s="108"/>
      <c r="C1633" s="2"/>
      <c r="D1633" s="2"/>
      <c r="E1633" s="119"/>
      <c r="F1633" s="100"/>
      <c r="G1633" s="100"/>
      <c r="H1633" s="2"/>
    </row>
    <row r="1634" spans="1:8" x14ac:dyDescent="0.2">
      <c r="A1634">
        <v>718</v>
      </c>
      <c r="B1634" s="108"/>
      <c r="C1634" s="2"/>
      <c r="D1634" s="2"/>
      <c r="E1634" s="119"/>
      <c r="F1634" s="100"/>
      <c r="G1634" s="100"/>
      <c r="H1634" s="2"/>
    </row>
    <row r="1635" spans="1:8" x14ac:dyDescent="0.2">
      <c r="A1635">
        <v>719</v>
      </c>
      <c r="B1635" s="108"/>
      <c r="C1635" s="2"/>
      <c r="D1635" s="2"/>
      <c r="E1635" s="119"/>
      <c r="F1635" s="100"/>
      <c r="G1635" s="100"/>
      <c r="H1635" s="2"/>
    </row>
    <row r="1636" spans="1:8" x14ac:dyDescent="0.2">
      <c r="A1636">
        <v>720</v>
      </c>
      <c r="B1636" s="108"/>
      <c r="C1636" s="2"/>
      <c r="D1636" s="2"/>
      <c r="E1636" s="119"/>
      <c r="F1636" s="100"/>
      <c r="G1636" s="100"/>
      <c r="H1636" s="2"/>
    </row>
    <row r="1637" spans="1:8" x14ac:dyDescent="0.2">
      <c r="A1637">
        <v>721</v>
      </c>
      <c r="B1637" s="108"/>
      <c r="C1637" s="2"/>
      <c r="D1637" s="2"/>
      <c r="E1637" s="119"/>
      <c r="F1637" s="100"/>
      <c r="G1637" s="100"/>
      <c r="H1637" s="2"/>
    </row>
    <row r="1638" spans="1:8" x14ac:dyDescent="0.2">
      <c r="A1638">
        <v>722</v>
      </c>
      <c r="B1638" s="108"/>
      <c r="C1638" s="2"/>
      <c r="D1638" s="2"/>
      <c r="E1638" s="119"/>
      <c r="F1638" s="100"/>
      <c r="G1638" s="100"/>
      <c r="H1638" s="2"/>
    </row>
    <row r="1639" spans="1:8" x14ac:dyDescent="0.2">
      <c r="A1639">
        <v>2054</v>
      </c>
      <c r="B1639" s="108"/>
      <c r="C1639" s="2"/>
      <c r="D1639" s="2"/>
      <c r="E1639" s="119"/>
      <c r="F1639" s="100"/>
      <c r="G1639" s="100"/>
      <c r="H1639" s="180"/>
    </row>
    <row r="1640" spans="1:8" x14ac:dyDescent="0.2">
      <c r="A1640">
        <v>2055</v>
      </c>
      <c r="B1640" s="108"/>
      <c r="C1640" s="2"/>
      <c r="D1640" s="2"/>
      <c r="E1640" s="119"/>
      <c r="F1640" s="100"/>
      <c r="G1640" s="100"/>
      <c r="H1640" s="180"/>
    </row>
    <row r="1641" spans="1:8" x14ac:dyDescent="0.2">
      <c r="A1641">
        <v>2056</v>
      </c>
      <c r="B1641" s="108"/>
      <c r="C1641" s="2"/>
      <c r="D1641" s="2"/>
      <c r="E1641" s="119"/>
      <c r="F1641" s="100"/>
      <c r="G1641" s="100"/>
      <c r="H1641" s="180"/>
    </row>
    <row r="1642" spans="1:8" x14ac:dyDescent="0.2">
      <c r="A1642">
        <v>2057</v>
      </c>
      <c r="B1642" s="108"/>
      <c r="C1642" s="2"/>
      <c r="D1642" s="2"/>
      <c r="E1642" s="119"/>
      <c r="F1642" s="100"/>
      <c r="G1642" s="100"/>
      <c r="H1642" s="180"/>
    </row>
    <row r="1643" spans="1:8" x14ac:dyDescent="0.2">
      <c r="A1643">
        <v>2058</v>
      </c>
      <c r="B1643" s="108"/>
      <c r="C1643" s="2"/>
      <c r="D1643" s="2"/>
      <c r="E1643" s="119"/>
      <c r="F1643" s="100"/>
      <c r="G1643" s="100"/>
      <c r="H1643" s="180"/>
    </row>
    <row r="1644" spans="1:8" x14ac:dyDescent="0.2">
      <c r="A1644">
        <v>2059</v>
      </c>
      <c r="B1644" s="108"/>
      <c r="C1644" s="2"/>
      <c r="D1644" s="2"/>
      <c r="E1644" s="119"/>
      <c r="F1644" s="100"/>
      <c r="G1644" s="100"/>
      <c r="H1644" s="180"/>
    </row>
    <row r="1645" spans="1:8" x14ac:dyDescent="0.2">
      <c r="A1645">
        <v>2060</v>
      </c>
      <c r="B1645" s="108"/>
      <c r="C1645" s="2"/>
      <c r="D1645" s="2"/>
      <c r="E1645" s="119"/>
      <c r="F1645" s="100"/>
      <c r="G1645" s="100"/>
      <c r="H1645" s="180"/>
    </row>
    <row r="1646" spans="1:8" x14ac:dyDescent="0.2">
      <c r="A1646">
        <v>2061</v>
      </c>
      <c r="B1646" s="108"/>
      <c r="C1646" s="2"/>
      <c r="D1646" s="2"/>
      <c r="E1646" s="119"/>
      <c r="F1646" s="100"/>
      <c r="G1646" s="100"/>
      <c r="H1646" s="180"/>
    </row>
    <row r="1647" spans="1:8" x14ac:dyDescent="0.2">
      <c r="A1647">
        <v>2062</v>
      </c>
      <c r="B1647" s="108"/>
      <c r="C1647" s="2"/>
      <c r="D1647" s="2"/>
      <c r="E1647" s="119"/>
      <c r="F1647" s="100"/>
      <c r="G1647" s="100"/>
      <c r="H1647" s="180"/>
    </row>
    <row r="1648" spans="1:8" x14ac:dyDescent="0.2">
      <c r="A1648">
        <v>2063</v>
      </c>
      <c r="B1648" s="108"/>
      <c r="C1648" s="2"/>
      <c r="D1648" s="2"/>
      <c r="E1648" s="119"/>
      <c r="F1648" s="100"/>
      <c r="G1648" s="100"/>
      <c r="H1648" s="180"/>
    </row>
    <row r="1649" spans="1:8" x14ac:dyDescent="0.2">
      <c r="A1649">
        <v>2064</v>
      </c>
      <c r="B1649" s="108"/>
      <c r="C1649" s="2"/>
      <c r="D1649" s="2"/>
      <c r="E1649" s="119"/>
      <c r="F1649" s="100"/>
      <c r="G1649" s="100"/>
      <c r="H1649" s="180"/>
    </row>
    <row r="1650" spans="1:8" x14ac:dyDescent="0.2">
      <c r="A1650">
        <v>2065</v>
      </c>
      <c r="B1650" s="108"/>
      <c r="C1650" s="2"/>
      <c r="D1650" s="2"/>
      <c r="E1650" s="119"/>
      <c r="F1650" s="100"/>
      <c r="G1650" s="100"/>
      <c r="H1650" s="180"/>
    </row>
    <row r="1651" spans="1:8" x14ac:dyDescent="0.2">
      <c r="A1651">
        <v>2066</v>
      </c>
      <c r="B1651" s="108"/>
      <c r="C1651" s="2"/>
      <c r="D1651" s="2"/>
      <c r="E1651" s="119"/>
      <c r="F1651" s="100"/>
      <c r="G1651" s="100"/>
      <c r="H1651" s="180"/>
    </row>
    <row r="1652" spans="1:8" x14ac:dyDescent="0.2">
      <c r="A1652">
        <v>2067</v>
      </c>
      <c r="B1652" s="108"/>
      <c r="C1652" s="2"/>
      <c r="D1652" s="2"/>
      <c r="E1652" s="119"/>
      <c r="F1652" s="100"/>
      <c r="G1652" s="100"/>
      <c r="H1652" s="180"/>
    </row>
    <row r="1653" spans="1:8" x14ac:dyDescent="0.2">
      <c r="A1653">
        <v>437</v>
      </c>
      <c r="B1653" s="108"/>
      <c r="C1653" s="2"/>
      <c r="D1653" s="2"/>
      <c r="E1653" s="119"/>
      <c r="F1653" s="100"/>
      <c r="G1653" s="100"/>
      <c r="H1653" s="180"/>
    </row>
    <row r="1654" spans="1:8" x14ac:dyDescent="0.2">
      <c r="A1654">
        <v>2068</v>
      </c>
      <c r="B1654" s="108"/>
      <c r="C1654" s="2"/>
      <c r="D1654" s="2"/>
      <c r="E1654" s="119"/>
      <c r="F1654" s="100"/>
      <c r="G1654" s="100"/>
      <c r="H1654" s="180"/>
    </row>
    <row r="1655" spans="1:8" x14ac:dyDescent="0.2">
      <c r="A1655">
        <v>2069</v>
      </c>
      <c r="B1655" s="108"/>
      <c r="C1655" s="2"/>
      <c r="D1655" s="2"/>
      <c r="E1655" s="119"/>
      <c r="F1655" s="100"/>
      <c r="G1655" s="100"/>
      <c r="H1655" s="180"/>
    </row>
    <row r="1656" spans="1:8" x14ac:dyDescent="0.2">
      <c r="A1656">
        <v>2070</v>
      </c>
      <c r="B1656" s="108"/>
      <c r="C1656" s="2"/>
      <c r="D1656" s="2"/>
      <c r="E1656" s="119"/>
      <c r="F1656" s="100"/>
      <c r="G1656" s="100"/>
      <c r="H1656" s="180"/>
    </row>
    <row r="1657" spans="1:8" x14ac:dyDescent="0.2">
      <c r="A1657">
        <v>2071</v>
      </c>
      <c r="B1657" s="108"/>
      <c r="C1657" s="2"/>
      <c r="D1657" s="2"/>
      <c r="E1657" s="119"/>
      <c r="F1657" s="100"/>
      <c r="G1657" s="100"/>
      <c r="H1657" s="180"/>
    </row>
    <row r="1658" spans="1:8" x14ac:dyDescent="0.2">
      <c r="A1658">
        <v>2072</v>
      </c>
      <c r="B1658" s="108"/>
      <c r="C1658" s="2"/>
      <c r="D1658" s="2"/>
      <c r="E1658" s="119"/>
      <c r="F1658" s="100"/>
      <c r="G1658" s="100"/>
      <c r="H1658" s="180"/>
    </row>
    <row r="1659" spans="1:8" x14ac:dyDescent="0.2">
      <c r="A1659">
        <v>2073</v>
      </c>
      <c r="B1659" s="108"/>
      <c r="C1659" s="2"/>
      <c r="D1659" s="2"/>
      <c r="E1659" s="119"/>
      <c r="F1659" s="100"/>
      <c r="G1659" s="100"/>
      <c r="H1659" s="180"/>
    </row>
    <row r="1660" spans="1:8" x14ac:dyDescent="0.2">
      <c r="A1660">
        <v>2074</v>
      </c>
      <c r="B1660" s="108"/>
      <c r="C1660" s="2"/>
      <c r="D1660" s="2"/>
      <c r="E1660" s="119"/>
      <c r="F1660" s="100"/>
      <c r="G1660" s="100"/>
      <c r="H1660" s="180"/>
    </row>
    <row r="1661" spans="1:8" x14ac:dyDescent="0.2">
      <c r="A1661">
        <v>2075</v>
      </c>
      <c r="B1661" s="108"/>
      <c r="C1661" s="2"/>
      <c r="D1661" s="2"/>
      <c r="E1661" s="119"/>
      <c r="F1661" s="100"/>
      <c r="G1661" s="100"/>
      <c r="H1661" s="180"/>
    </row>
    <row r="1662" spans="1:8" x14ac:dyDescent="0.2">
      <c r="A1662">
        <v>2076</v>
      </c>
      <c r="B1662" s="108"/>
      <c r="C1662" s="2"/>
      <c r="D1662" s="2"/>
      <c r="E1662" s="119"/>
      <c r="F1662" s="100"/>
      <c r="G1662" s="100"/>
      <c r="H1662" s="180"/>
    </row>
    <row r="1663" spans="1:8" x14ac:dyDescent="0.2">
      <c r="A1663">
        <v>2077</v>
      </c>
      <c r="B1663" s="108"/>
      <c r="C1663" s="2"/>
      <c r="D1663" s="2"/>
      <c r="E1663" s="119"/>
      <c r="F1663" s="100"/>
      <c r="G1663" s="100"/>
      <c r="H1663" s="180"/>
    </row>
    <row r="1664" spans="1:8" x14ac:dyDescent="0.2">
      <c r="A1664">
        <v>2078</v>
      </c>
      <c r="B1664" s="108"/>
      <c r="C1664" s="2"/>
      <c r="D1664" s="2"/>
      <c r="E1664" s="119"/>
      <c r="F1664" s="100"/>
      <c r="G1664" s="100"/>
      <c r="H1664" s="180"/>
    </row>
    <row r="1665" spans="1:8" x14ac:dyDescent="0.2">
      <c r="A1665">
        <v>2079</v>
      </c>
      <c r="B1665" s="108"/>
      <c r="C1665" s="2"/>
      <c r="D1665" s="2"/>
      <c r="E1665" s="119"/>
      <c r="F1665" s="100"/>
      <c r="G1665" s="100"/>
      <c r="H1665" s="180"/>
    </row>
    <row r="1666" spans="1:8" x14ac:dyDescent="0.2">
      <c r="A1666">
        <v>2080</v>
      </c>
      <c r="B1666" s="108"/>
      <c r="C1666" s="2"/>
      <c r="D1666" s="2"/>
      <c r="E1666" s="119"/>
      <c r="F1666" s="100"/>
      <c r="G1666" s="100"/>
      <c r="H1666" s="180"/>
    </row>
    <row r="1667" spans="1:8" x14ac:dyDescent="0.2">
      <c r="A1667">
        <v>2081</v>
      </c>
      <c r="B1667" s="108"/>
      <c r="C1667" s="2"/>
      <c r="D1667" s="2"/>
      <c r="E1667" s="119"/>
      <c r="F1667" s="100"/>
      <c r="G1667" s="100"/>
      <c r="H1667" s="180"/>
    </row>
    <row r="1668" spans="1:8" x14ac:dyDescent="0.2">
      <c r="A1668">
        <v>2082</v>
      </c>
      <c r="B1668" s="108"/>
      <c r="C1668" s="2"/>
      <c r="D1668" s="2"/>
      <c r="E1668" s="119"/>
      <c r="F1668" s="100"/>
      <c r="G1668" s="100"/>
      <c r="H1668" s="180"/>
    </row>
    <row r="1669" spans="1:8" x14ac:dyDescent="0.2">
      <c r="A1669">
        <v>2083</v>
      </c>
      <c r="B1669" s="108"/>
      <c r="C1669" s="2"/>
      <c r="D1669" s="2"/>
      <c r="E1669" s="119"/>
      <c r="F1669" s="100"/>
      <c r="G1669" s="100"/>
      <c r="H1669" s="180"/>
    </row>
    <row r="1670" spans="1:8" x14ac:dyDescent="0.2">
      <c r="A1670">
        <v>2084</v>
      </c>
      <c r="B1670" s="108"/>
      <c r="C1670" s="2"/>
      <c r="D1670" s="2"/>
      <c r="E1670" s="119"/>
      <c r="F1670" s="100"/>
      <c r="G1670" s="100"/>
      <c r="H1670" s="180"/>
    </row>
    <row r="1671" spans="1:8" x14ac:dyDescent="0.2">
      <c r="A1671">
        <v>2085</v>
      </c>
      <c r="B1671" s="108"/>
      <c r="C1671" s="2"/>
      <c r="D1671" s="2"/>
      <c r="E1671" s="119"/>
      <c r="F1671" s="100"/>
      <c r="G1671" s="100"/>
      <c r="H1671" s="180"/>
    </row>
    <row r="1672" spans="1:8" x14ac:dyDescent="0.2">
      <c r="A1672">
        <v>2086</v>
      </c>
      <c r="B1672" s="108"/>
      <c r="C1672" s="2"/>
      <c r="D1672" s="2"/>
      <c r="E1672" s="119"/>
      <c r="F1672" s="100"/>
      <c r="G1672" s="100"/>
      <c r="H1672" s="180"/>
    </row>
    <row r="1673" spans="1:8" x14ac:dyDescent="0.2">
      <c r="A1673">
        <v>2087</v>
      </c>
      <c r="B1673" s="108"/>
      <c r="C1673" s="2"/>
      <c r="D1673" s="2"/>
      <c r="E1673" s="119"/>
      <c r="F1673" s="100"/>
      <c r="G1673" s="100"/>
      <c r="H1673" s="180"/>
    </row>
    <row r="1674" spans="1:8" x14ac:dyDescent="0.2">
      <c r="A1674">
        <v>2088</v>
      </c>
      <c r="B1674" s="108"/>
      <c r="C1674" s="2"/>
      <c r="D1674" s="2"/>
      <c r="E1674" s="119"/>
      <c r="F1674" s="100"/>
      <c r="G1674" s="100"/>
      <c r="H1674" s="180"/>
    </row>
    <row r="1675" spans="1:8" x14ac:dyDescent="0.2">
      <c r="A1675">
        <v>2089</v>
      </c>
      <c r="B1675" s="108"/>
      <c r="C1675" s="2"/>
      <c r="D1675" s="2"/>
      <c r="E1675" s="119"/>
      <c r="F1675" s="100"/>
      <c r="G1675" s="100"/>
      <c r="H1675" s="180"/>
    </row>
    <row r="1676" spans="1:8" x14ac:dyDescent="0.2">
      <c r="A1676">
        <v>2090</v>
      </c>
      <c r="B1676" s="108"/>
      <c r="C1676" s="2"/>
      <c r="D1676" s="2"/>
      <c r="E1676" s="119"/>
      <c r="F1676" s="100"/>
      <c r="G1676" s="100"/>
      <c r="H1676" s="180"/>
    </row>
    <row r="1677" spans="1:8" x14ac:dyDescent="0.2">
      <c r="A1677">
        <v>475</v>
      </c>
      <c r="B1677" s="108"/>
      <c r="C1677" s="2"/>
      <c r="D1677" s="2"/>
      <c r="E1677" s="119"/>
      <c r="F1677" s="100"/>
      <c r="G1677" s="100"/>
      <c r="H1677" s="180"/>
    </row>
    <row r="1678" spans="1:8" x14ac:dyDescent="0.2">
      <c r="A1678">
        <v>2091</v>
      </c>
      <c r="B1678" s="108"/>
      <c r="C1678" s="2"/>
      <c r="D1678" s="2"/>
      <c r="E1678" s="119"/>
      <c r="F1678" s="100"/>
      <c r="G1678" s="100"/>
      <c r="H1678" s="180"/>
    </row>
    <row r="1679" spans="1:8" x14ac:dyDescent="0.2">
      <c r="A1679">
        <v>2092</v>
      </c>
      <c r="B1679" s="108"/>
      <c r="C1679" s="2"/>
      <c r="D1679" s="2"/>
      <c r="E1679" s="119"/>
      <c r="F1679" s="100"/>
      <c r="G1679" s="100"/>
      <c r="H1679" s="180"/>
    </row>
    <row r="1680" spans="1:8" x14ac:dyDescent="0.2">
      <c r="A1680">
        <v>2093</v>
      </c>
      <c r="B1680" s="108"/>
      <c r="C1680" s="2"/>
      <c r="D1680" s="2"/>
      <c r="E1680" s="119"/>
      <c r="F1680" s="100"/>
      <c r="G1680" s="100"/>
      <c r="H1680" s="180"/>
    </row>
    <row r="1681" spans="1:8" x14ac:dyDescent="0.2">
      <c r="A1681">
        <v>2094</v>
      </c>
      <c r="B1681" s="108"/>
      <c r="C1681" s="2"/>
      <c r="D1681" s="2"/>
      <c r="E1681" s="119"/>
      <c r="F1681" s="100"/>
      <c r="G1681" s="100"/>
      <c r="H1681" s="180"/>
    </row>
    <row r="1682" spans="1:8" x14ac:dyDescent="0.2">
      <c r="A1682">
        <v>2095</v>
      </c>
      <c r="B1682" s="108"/>
      <c r="C1682" s="2"/>
      <c r="D1682" s="2"/>
      <c r="E1682" s="119"/>
      <c r="F1682" s="100"/>
      <c r="G1682" s="100"/>
      <c r="H1682" s="180"/>
    </row>
    <row r="1683" spans="1:8" x14ac:dyDescent="0.2">
      <c r="A1683">
        <v>2096</v>
      </c>
      <c r="B1683" s="108"/>
      <c r="C1683" s="2"/>
      <c r="D1683" s="2"/>
      <c r="E1683" s="119"/>
      <c r="F1683" s="100"/>
      <c r="G1683" s="100"/>
      <c r="H1683" s="180"/>
    </row>
    <row r="1684" spans="1:8" x14ac:dyDescent="0.2">
      <c r="A1684">
        <v>2097</v>
      </c>
      <c r="B1684" s="108"/>
      <c r="C1684" s="2"/>
      <c r="D1684" s="2"/>
      <c r="E1684" s="119"/>
      <c r="F1684" s="100"/>
      <c r="G1684" s="100"/>
      <c r="H1684" s="180"/>
    </row>
    <row r="1685" spans="1:8" x14ac:dyDescent="0.2">
      <c r="A1685">
        <v>2098</v>
      </c>
      <c r="B1685" s="108"/>
      <c r="C1685" s="2"/>
      <c r="D1685" s="2"/>
      <c r="E1685" s="119"/>
      <c r="F1685" s="100"/>
      <c r="G1685" s="100"/>
      <c r="H1685" s="180"/>
    </row>
    <row r="1686" spans="1:8" x14ac:dyDescent="0.2">
      <c r="A1686">
        <v>2099</v>
      </c>
      <c r="B1686" s="108"/>
      <c r="C1686" s="2"/>
      <c r="D1686" s="2"/>
      <c r="E1686" s="119"/>
      <c r="F1686" s="100"/>
      <c r="G1686" s="100"/>
      <c r="H1686" s="180"/>
    </row>
    <row r="1687" spans="1:8" x14ac:dyDescent="0.2">
      <c r="A1687">
        <v>2100</v>
      </c>
      <c r="B1687" s="108"/>
      <c r="C1687" s="2"/>
      <c r="D1687" s="2"/>
      <c r="E1687" s="119"/>
      <c r="F1687" s="100"/>
      <c r="G1687" s="100"/>
      <c r="H1687" s="180"/>
    </row>
    <row r="1688" spans="1:8" x14ac:dyDescent="0.2">
      <c r="A1688">
        <v>2101</v>
      </c>
      <c r="B1688" s="108"/>
      <c r="C1688" s="2"/>
      <c r="D1688" s="2"/>
      <c r="E1688" s="119"/>
      <c r="F1688" s="100"/>
      <c r="G1688" s="100"/>
      <c r="H1688" s="180"/>
    </row>
    <row r="1689" spans="1:8" x14ac:dyDescent="0.2">
      <c r="A1689">
        <v>2102</v>
      </c>
      <c r="B1689" s="108"/>
      <c r="C1689" s="2"/>
      <c r="D1689" s="2"/>
      <c r="E1689" s="119"/>
      <c r="F1689" s="100"/>
      <c r="G1689" s="100"/>
      <c r="H1689" s="180"/>
    </row>
    <row r="1690" spans="1:8" x14ac:dyDescent="0.2">
      <c r="A1690">
        <v>2103</v>
      </c>
      <c r="B1690" s="108"/>
      <c r="C1690" s="2"/>
      <c r="D1690" s="2"/>
      <c r="E1690" s="119"/>
      <c r="F1690" s="100"/>
      <c r="G1690" s="100"/>
      <c r="H1690" s="180"/>
    </row>
    <row r="1691" spans="1:8" x14ac:dyDescent="0.2">
      <c r="A1691">
        <v>2104</v>
      </c>
      <c r="B1691" s="108"/>
      <c r="C1691" s="2"/>
      <c r="D1691" s="2"/>
      <c r="E1691" s="119"/>
      <c r="F1691" s="100"/>
      <c r="G1691" s="100"/>
      <c r="H1691" s="180"/>
    </row>
    <row r="1692" spans="1:8" x14ac:dyDescent="0.2">
      <c r="A1692">
        <v>2105</v>
      </c>
      <c r="B1692" s="108"/>
      <c r="C1692" s="2"/>
      <c r="D1692" s="2"/>
      <c r="E1692" s="119"/>
      <c r="F1692" s="100"/>
      <c r="G1692" s="100"/>
      <c r="H1692" s="180"/>
    </row>
    <row r="1693" spans="1:8" x14ac:dyDescent="0.2">
      <c r="A1693">
        <v>2106</v>
      </c>
      <c r="B1693" s="108"/>
      <c r="C1693" s="2"/>
      <c r="D1693" s="2"/>
      <c r="E1693" s="119"/>
      <c r="F1693" s="100"/>
      <c r="G1693" s="100"/>
      <c r="H1693" s="180"/>
    </row>
    <row r="1694" spans="1:8" x14ac:dyDescent="0.2">
      <c r="A1694">
        <v>2107</v>
      </c>
      <c r="B1694" s="108"/>
      <c r="C1694" s="2"/>
      <c r="D1694" s="2"/>
      <c r="E1694" s="119"/>
      <c r="F1694" s="100"/>
      <c r="G1694" s="100"/>
      <c r="H1694" s="180"/>
    </row>
    <row r="1695" spans="1:8" x14ac:dyDescent="0.2">
      <c r="A1695">
        <v>2108</v>
      </c>
      <c r="B1695" s="108"/>
      <c r="C1695" s="2"/>
      <c r="D1695" s="2"/>
      <c r="E1695" s="119"/>
      <c r="F1695" s="100"/>
      <c r="G1695" s="100"/>
      <c r="H1695" s="180"/>
    </row>
    <row r="1696" spans="1:8" x14ac:dyDescent="0.2">
      <c r="A1696">
        <v>2109</v>
      </c>
      <c r="B1696" s="108"/>
      <c r="C1696" s="2"/>
      <c r="D1696" s="2"/>
      <c r="E1696" s="119"/>
      <c r="F1696" s="100"/>
      <c r="G1696" s="100"/>
      <c r="H1696" s="180"/>
    </row>
    <row r="1697" spans="1:8" x14ac:dyDescent="0.2">
      <c r="A1697">
        <v>2110</v>
      </c>
      <c r="B1697" s="108"/>
      <c r="C1697" s="2"/>
      <c r="D1697" s="2"/>
      <c r="E1697" s="119"/>
      <c r="F1697" s="100"/>
      <c r="G1697" s="100"/>
      <c r="H1697" s="180"/>
    </row>
    <row r="1698" spans="1:8" x14ac:dyDescent="0.2">
      <c r="A1698">
        <v>2111</v>
      </c>
      <c r="B1698" s="108"/>
      <c r="C1698" s="2"/>
      <c r="D1698" s="2"/>
      <c r="E1698" s="119"/>
      <c r="F1698" s="100"/>
      <c r="G1698" s="100"/>
      <c r="H1698" s="180"/>
    </row>
    <row r="1699" spans="1:8" x14ac:dyDescent="0.2">
      <c r="A1699">
        <v>2112</v>
      </c>
      <c r="B1699" s="108"/>
      <c r="C1699" s="2"/>
      <c r="D1699" s="2"/>
      <c r="E1699" s="119"/>
      <c r="F1699" s="100"/>
      <c r="G1699" s="100"/>
      <c r="H1699" s="180"/>
    </row>
    <row r="1700" spans="1:8" x14ac:dyDescent="0.2">
      <c r="A1700">
        <v>2113</v>
      </c>
      <c r="B1700" s="108"/>
      <c r="C1700" s="2"/>
      <c r="D1700" s="2"/>
      <c r="E1700" s="119"/>
      <c r="F1700" s="100"/>
      <c r="G1700" s="100"/>
      <c r="H1700" s="180"/>
    </row>
    <row r="1701" spans="1:8" x14ac:dyDescent="0.2">
      <c r="A1701">
        <v>2114</v>
      </c>
      <c r="B1701" s="108"/>
      <c r="C1701" s="2"/>
      <c r="D1701" s="2"/>
      <c r="E1701" s="119"/>
      <c r="F1701" s="100"/>
      <c r="G1701" s="100"/>
      <c r="H1701" s="180"/>
    </row>
    <row r="1702" spans="1:8" x14ac:dyDescent="0.2">
      <c r="A1702">
        <v>2115</v>
      </c>
      <c r="B1702" s="108"/>
      <c r="C1702" s="2"/>
      <c r="D1702" s="2"/>
      <c r="E1702" s="119"/>
      <c r="F1702" s="100"/>
      <c r="G1702" s="100"/>
      <c r="H1702" s="180"/>
    </row>
    <row r="1703" spans="1:8" x14ac:dyDescent="0.2">
      <c r="A1703">
        <v>2116</v>
      </c>
      <c r="B1703" s="108"/>
      <c r="C1703" s="2"/>
      <c r="D1703" s="2"/>
      <c r="E1703" s="119"/>
      <c r="F1703" s="100"/>
      <c r="G1703" s="100"/>
      <c r="H1703" s="180"/>
    </row>
    <row r="1704" spans="1:8" x14ac:dyDescent="0.2">
      <c r="A1704">
        <v>2117</v>
      </c>
      <c r="B1704" s="108"/>
      <c r="C1704" s="2"/>
      <c r="D1704" s="2"/>
      <c r="E1704" s="119"/>
      <c r="F1704" s="100"/>
      <c r="G1704" s="100"/>
      <c r="H1704" s="180"/>
    </row>
    <row r="1705" spans="1:8" x14ac:dyDescent="0.2">
      <c r="A1705">
        <v>2118</v>
      </c>
      <c r="B1705" s="108"/>
      <c r="C1705" s="2"/>
      <c r="D1705" s="2"/>
      <c r="E1705" s="119"/>
      <c r="F1705" s="100"/>
      <c r="G1705" s="100"/>
      <c r="H1705" s="180"/>
    </row>
    <row r="1706" spans="1:8" x14ac:dyDescent="0.2">
      <c r="A1706">
        <v>2119</v>
      </c>
      <c r="B1706" s="108"/>
      <c r="C1706" s="2"/>
      <c r="D1706" s="2"/>
      <c r="E1706" s="119"/>
      <c r="F1706" s="100"/>
      <c r="G1706" s="100"/>
      <c r="H1706" s="180"/>
    </row>
    <row r="1707" spans="1:8" x14ac:dyDescent="0.2">
      <c r="A1707">
        <v>2120</v>
      </c>
      <c r="B1707" s="108"/>
      <c r="C1707" s="2"/>
      <c r="D1707" s="2"/>
      <c r="E1707" s="119"/>
      <c r="F1707" s="100"/>
      <c r="G1707" s="100"/>
      <c r="H1707" s="180"/>
    </row>
    <row r="1708" spans="1:8" x14ac:dyDescent="0.2">
      <c r="A1708">
        <v>2121</v>
      </c>
      <c r="B1708" s="108"/>
      <c r="C1708" s="2"/>
      <c r="D1708" s="2"/>
      <c r="E1708" s="119"/>
      <c r="F1708" s="100"/>
      <c r="G1708" s="100"/>
      <c r="H1708" s="180"/>
    </row>
    <row r="1709" spans="1:8" x14ac:dyDescent="0.2">
      <c r="A1709">
        <v>2122</v>
      </c>
      <c r="B1709" s="108"/>
      <c r="C1709" s="2"/>
      <c r="D1709" s="2"/>
      <c r="E1709" s="119"/>
      <c r="F1709" s="100"/>
      <c r="G1709" s="100"/>
      <c r="H1709" s="180"/>
    </row>
    <row r="1710" spans="1:8" x14ac:dyDescent="0.2">
      <c r="A1710">
        <v>2123</v>
      </c>
      <c r="B1710" s="108"/>
      <c r="C1710" s="2"/>
      <c r="D1710" s="2"/>
      <c r="E1710" s="119"/>
      <c r="F1710" s="100"/>
      <c r="G1710" s="100"/>
      <c r="H1710" s="180"/>
    </row>
    <row r="1711" spans="1:8" x14ac:dyDescent="0.2">
      <c r="A1711">
        <v>2124</v>
      </c>
      <c r="B1711" s="108"/>
      <c r="C1711" s="2"/>
      <c r="D1711" s="2"/>
      <c r="E1711" s="119"/>
      <c r="F1711" s="100"/>
      <c r="G1711" s="100"/>
      <c r="H1711" s="180"/>
    </row>
    <row r="1712" spans="1:8" x14ac:dyDescent="0.2">
      <c r="A1712">
        <v>2125</v>
      </c>
      <c r="B1712" s="108"/>
      <c r="C1712" s="2"/>
      <c r="D1712" s="2"/>
      <c r="E1712" s="119"/>
      <c r="F1712" s="100"/>
      <c r="G1712" s="100"/>
      <c r="H1712" s="180"/>
    </row>
    <row r="1713" spans="1:8" x14ac:dyDescent="0.2">
      <c r="A1713">
        <v>2126</v>
      </c>
      <c r="B1713" s="108"/>
      <c r="C1713" s="2"/>
      <c r="D1713" s="2"/>
      <c r="E1713" s="119"/>
      <c r="F1713" s="100"/>
      <c r="G1713" s="100"/>
      <c r="H1713" s="180"/>
    </row>
    <row r="1714" spans="1:8" x14ac:dyDescent="0.2">
      <c r="A1714">
        <v>2127</v>
      </c>
      <c r="B1714" s="108"/>
      <c r="C1714" s="2"/>
      <c r="D1714" s="2"/>
      <c r="E1714" s="119"/>
      <c r="F1714" s="100"/>
      <c r="G1714" s="100"/>
      <c r="H1714" s="180"/>
    </row>
    <row r="1715" spans="1:8" x14ac:dyDescent="0.2">
      <c r="A1715">
        <v>2128</v>
      </c>
      <c r="B1715" s="108"/>
      <c r="C1715" s="2"/>
      <c r="D1715" s="2"/>
      <c r="E1715" s="119"/>
      <c r="F1715" s="100"/>
      <c r="G1715" s="100"/>
      <c r="H1715" s="180"/>
    </row>
    <row r="1716" spans="1:8" x14ac:dyDescent="0.2">
      <c r="A1716">
        <v>2129</v>
      </c>
      <c r="B1716" s="108"/>
      <c r="C1716" s="2"/>
      <c r="D1716" s="2"/>
      <c r="E1716" s="119"/>
      <c r="F1716" s="100"/>
      <c r="G1716" s="100"/>
      <c r="H1716" s="180"/>
    </row>
    <row r="1717" spans="1:8" x14ac:dyDescent="0.2">
      <c r="A1717">
        <v>2130</v>
      </c>
      <c r="B1717" s="108"/>
      <c r="C1717" s="2"/>
      <c r="D1717" s="2"/>
      <c r="E1717" s="119"/>
      <c r="F1717" s="100"/>
      <c r="G1717" s="100"/>
      <c r="H1717" s="180"/>
    </row>
    <row r="1718" spans="1:8" x14ac:dyDescent="0.2">
      <c r="A1718">
        <v>2131</v>
      </c>
      <c r="B1718" s="108"/>
      <c r="C1718" s="2"/>
      <c r="D1718" s="2"/>
      <c r="E1718" s="119"/>
      <c r="F1718" s="100"/>
      <c r="G1718" s="100"/>
      <c r="H1718" s="180"/>
    </row>
    <row r="1719" spans="1:8" x14ac:dyDescent="0.2">
      <c r="A1719">
        <v>2132</v>
      </c>
      <c r="B1719" s="108"/>
      <c r="C1719" s="2"/>
      <c r="D1719" s="2"/>
      <c r="E1719" s="119"/>
      <c r="F1719" s="100"/>
      <c r="G1719" s="100"/>
      <c r="H1719" s="180"/>
    </row>
    <row r="1720" spans="1:8" x14ac:dyDescent="0.2">
      <c r="A1720">
        <v>2133</v>
      </c>
      <c r="B1720" s="108"/>
      <c r="C1720" s="2"/>
      <c r="D1720" s="2"/>
      <c r="E1720" s="119"/>
      <c r="F1720" s="100"/>
      <c r="G1720" s="100"/>
      <c r="H1720" s="180"/>
    </row>
    <row r="1721" spans="1:8" x14ac:dyDescent="0.2">
      <c r="A1721">
        <v>2134</v>
      </c>
      <c r="B1721" s="108"/>
      <c r="C1721" s="2"/>
      <c r="D1721" s="2"/>
      <c r="E1721" s="119"/>
      <c r="F1721" s="100"/>
      <c r="G1721" s="100"/>
      <c r="H1721" s="180"/>
    </row>
    <row r="1722" spans="1:8" x14ac:dyDescent="0.2">
      <c r="A1722">
        <v>2135</v>
      </c>
      <c r="B1722" s="108"/>
      <c r="C1722" s="2"/>
      <c r="D1722" s="2"/>
      <c r="E1722" s="119"/>
      <c r="F1722" s="100"/>
      <c r="G1722" s="100"/>
      <c r="H1722" s="180"/>
    </row>
    <row r="1723" spans="1:8" x14ac:dyDescent="0.2">
      <c r="A1723">
        <v>2136</v>
      </c>
      <c r="B1723" s="108"/>
      <c r="C1723" s="2"/>
      <c r="D1723" s="2"/>
      <c r="E1723" s="119"/>
      <c r="F1723" s="100"/>
      <c r="G1723" s="100"/>
      <c r="H1723" s="180"/>
    </row>
    <row r="1724" spans="1:8" x14ac:dyDescent="0.2">
      <c r="A1724">
        <v>2137</v>
      </c>
      <c r="B1724" s="108"/>
      <c r="C1724" s="2"/>
      <c r="D1724" s="2"/>
      <c r="E1724" s="119"/>
      <c r="F1724" s="100"/>
      <c r="G1724" s="100"/>
      <c r="H1724" s="180"/>
    </row>
    <row r="1725" spans="1:8" x14ac:dyDescent="0.2">
      <c r="A1725">
        <v>2138</v>
      </c>
      <c r="B1725" s="108"/>
      <c r="C1725" s="2"/>
      <c r="D1725" s="2"/>
      <c r="E1725" s="119"/>
      <c r="F1725" s="100"/>
      <c r="G1725" s="100"/>
      <c r="H1725" s="180"/>
    </row>
    <row r="1726" spans="1:8" x14ac:dyDescent="0.2">
      <c r="A1726">
        <v>2139</v>
      </c>
      <c r="B1726" s="108"/>
      <c r="C1726" s="2"/>
      <c r="D1726" s="2"/>
      <c r="E1726" s="119"/>
      <c r="F1726" s="100"/>
      <c r="G1726" s="100"/>
      <c r="H1726" s="180"/>
    </row>
    <row r="1727" spans="1:8" x14ac:dyDescent="0.2">
      <c r="A1727">
        <v>2140</v>
      </c>
      <c r="B1727" s="108"/>
      <c r="C1727" s="2"/>
      <c r="D1727" s="2"/>
      <c r="E1727" s="119"/>
      <c r="F1727" s="100"/>
      <c r="G1727" s="100"/>
      <c r="H1727" s="180"/>
    </row>
    <row r="1728" spans="1:8" x14ac:dyDescent="0.2">
      <c r="A1728">
        <v>2141</v>
      </c>
      <c r="B1728" s="108"/>
      <c r="C1728" s="2"/>
      <c r="D1728" s="2"/>
      <c r="E1728" s="119"/>
      <c r="F1728" s="100"/>
      <c r="G1728" s="100"/>
      <c r="H1728" s="180"/>
    </row>
    <row r="1729" spans="1:8" x14ac:dyDescent="0.2">
      <c r="A1729">
        <v>2142</v>
      </c>
      <c r="B1729" s="108"/>
      <c r="C1729" s="2"/>
      <c r="D1729" s="2"/>
      <c r="E1729" s="119"/>
      <c r="F1729" s="100"/>
      <c r="G1729" s="100"/>
      <c r="H1729" s="180"/>
    </row>
    <row r="1730" spans="1:8" x14ac:dyDescent="0.2">
      <c r="A1730">
        <v>2143</v>
      </c>
      <c r="B1730" s="108"/>
      <c r="C1730" s="2"/>
      <c r="D1730" s="2"/>
      <c r="E1730" s="119"/>
      <c r="F1730" s="100"/>
      <c r="G1730" s="100"/>
      <c r="H1730" s="180"/>
    </row>
    <row r="1731" spans="1:8" x14ac:dyDescent="0.2">
      <c r="A1731">
        <v>2144</v>
      </c>
      <c r="B1731" s="108"/>
      <c r="C1731" s="2"/>
      <c r="D1731" s="2"/>
      <c r="E1731" s="119"/>
      <c r="F1731" s="100"/>
      <c r="G1731" s="100"/>
      <c r="H1731" s="180"/>
    </row>
    <row r="1732" spans="1:8" x14ac:dyDescent="0.2">
      <c r="A1732">
        <v>2145</v>
      </c>
      <c r="B1732" s="108"/>
      <c r="C1732" s="2"/>
      <c r="D1732" s="2"/>
      <c r="E1732" s="119"/>
      <c r="F1732" s="100"/>
      <c r="G1732" s="100"/>
      <c r="H1732" s="180"/>
    </row>
    <row r="1733" spans="1:8" x14ac:dyDescent="0.2">
      <c r="A1733">
        <v>2146</v>
      </c>
      <c r="B1733" s="108"/>
      <c r="C1733" s="2"/>
      <c r="D1733" s="2"/>
      <c r="E1733" s="119"/>
      <c r="F1733" s="100"/>
      <c r="G1733" s="100"/>
      <c r="H1733" s="180"/>
    </row>
    <row r="1734" spans="1:8" x14ac:dyDescent="0.2">
      <c r="A1734">
        <v>2147</v>
      </c>
      <c r="B1734" s="108"/>
      <c r="C1734" s="2"/>
      <c r="D1734" s="2"/>
      <c r="E1734" s="119"/>
      <c r="F1734" s="100"/>
      <c r="G1734" s="100"/>
      <c r="H1734" s="180"/>
    </row>
    <row r="1735" spans="1:8" x14ac:dyDescent="0.2">
      <c r="A1735">
        <v>2148</v>
      </c>
      <c r="B1735" s="108"/>
      <c r="C1735" s="2"/>
      <c r="D1735" s="2"/>
      <c r="E1735" s="119"/>
      <c r="F1735" s="100"/>
      <c r="G1735" s="100"/>
      <c r="H1735" s="180"/>
    </row>
    <row r="1736" spans="1:8" x14ac:dyDescent="0.2">
      <c r="A1736">
        <v>2149</v>
      </c>
      <c r="B1736" s="108"/>
      <c r="C1736" s="2"/>
      <c r="D1736" s="2"/>
      <c r="E1736" s="119"/>
      <c r="F1736" s="100"/>
      <c r="G1736" s="100"/>
      <c r="H1736" s="180"/>
    </row>
    <row r="1737" spans="1:8" x14ac:dyDescent="0.2">
      <c r="A1737">
        <v>2150</v>
      </c>
      <c r="B1737" s="108"/>
      <c r="C1737" s="2"/>
      <c r="D1737" s="2"/>
      <c r="E1737" s="119"/>
      <c r="F1737" s="100"/>
      <c r="G1737" s="100"/>
      <c r="H1737" s="180"/>
    </row>
    <row r="1738" spans="1:8" x14ac:dyDescent="0.2">
      <c r="A1738">
        <v>2151</v>
      </c>
      <c r="B1738" s="108"/>
      <c r="C1738" s="2"/>
      <c r="D1738" s="2"/>
      <c r="E1738" s="119"/>
      <c r="F1738" s="100"/>
      <c r="G1738" s="100"/>
      <c r="H1738" s="180"/>
    </row>
    <row r="1739" spans="1:8" x14ac:dyDescent="0.2">
      <c r="A1739">
        <v>2152</v>
      </c>
      <c r="B1739" s="108"/>
      <c r="C1739" s="2"/>
      <c r="D1739" s="2"/>
      <c r="E1739" s="119"/>
      <c r="F1739" s="100"/>
      <c r="G1739" s="100"/>
      <c r="H1739" s="180"/>
    </row>
    <row r="1740" spans="1:8" x14ac:dyDescent="0.2">
      <c r="A1740">
        <v>2153</v>
      </c>
      <c r="B1740" s="108"/>
      <c r="C1740" s="2"/>
      <c r="D1740" s="2"/>
      <c r="E1740" s="119"/>
      <c r="F1740" s="100"/>
      <c r="G1740" s="100"/>
      <c r="H1740" s="180"/>
    </row>
    <row r="1741" spans="1:8" x14ac:dyDescent="0.2">
      <c r="A1741">
        <v>2154</v>
      </c>
      <c r="B1741" s="108"/>
      <c r="C1741" s="2"/>
      <c r="D1741" s="2"/>
      <c r="E1741" s="119"/>
      <c r="F1741" s="100"/>
      <c r="G1741" s="100"/>
      <c r="H1741" s="180"/>
    </row>
    <row r="1742" spans="1:8" x14ac:dyDescent="0.2">
      <c r="A1742">
        <v>2155</v>
      </c>
      <c r="B1742" s="108"/>
      <c r="C1742" s="2"/>
      <c r="D1742" s="2"/>
      <c r="E1742" s="119"/>
      <c r="F1742" s="100"/>
      <c r="G1742" s="100"/>
      <c r="H1742" s="180"/>
    </row>
    <row r="1743" spans="1:8" x14ac:dyDescent="0.2">
      <c r="A1743">
        <v>2156</v>
      </c>
      <c r="B1743" s="108"/>
      <c r="C1743" s="2"/>
      <c r="D1743" s="2"/>
      <c r="E1743" s="119"/>
      <c r="F1743" s="100"/>
      <c r="G1743" s="100"/>
      <c r="H1743" s="180"/>
    </row>
    <row r="1744" spans="1:8" x14ac:dyDescent="0.2">
      <c r="A1744">
        <v>2157</v>
      </c>
      <c r="B1744" s="108"/>
      <c r="C1744" s="2"/>
      <c r="D1744" s="2"/>
      <c r="E1744" s="119"/>
      <c r="F1744" s="100"/>
      <c r="G1744" s="100"/>
      <c r="H1744" s="180"/>
    </row>
    <row r="1745" spans="1:8" x14ac:dyDescent="0.2">
      <c r="A1745">
        <v>2158</v>
      </c>
      <c r="B1745" s="108"/>
      <c r="C1745" s="2"/>
      <c r="D1745" s="2"/>
      <c r="E1745" s="119"/>
      <c r="F1745" s="100"/>
      <c r="G1745" s="100"/>
      <c r="H1745" s="180"/>
    </row>
    <row r="1746" spans="1:8" x14ac:dyDescent="0.2">
      <c r="A1746">
        <v>2159</v>
      </c>
      <c r="B1746" s="108"/>
      <c r="C1746" s="2"/>
      <c r="D1746" s="2"/>
      <c r="E1746" s="119"/>
      <c r="F1746" s="100"/>
      <c r="G1746" s="100"/>
      <c r="H1746" s="180"/>
    </row>
    <row r="1747" spans="1:8" x14ac:dyDescent="0.2">
      <c r="A1747">
        <v>2160</v>
      </c>
      <c r="B1747" s="108"/>
      <c r="C1747" s="2"/>
      <c r="D1747" s="2"/>
      <c r="E1747" s="119"/>
      <c r="F1747" s="100"/>
      <c r="G1747" s="100"/>
      <c r="H1747" s="180"/>
    </row>
    <row r="1748" spans="1:8" x14ac:dyDescent="0.2">
      <c r="A1748">
        <v>2161</v>
      </c>
      <c r="B1748" s="108"/>
      <c r="C1748" s="2"/>
      <c r="D1748" s="2"/>
      <c r="E1748" s="119"/>
      <c r="F1748" s="100"/>
      <c r="G1748" s="100"/>
      <c r="H1748" s="180"/>
    </row>
    <row r="1749" spans="1:8" x14ac:dyDescent="0.2">
      <c r="A1749">
        <v>476</v>
      </c>
      <c r="B1749" s="108"/>
      <c r="C1749" s="2"/>
      <c r="D1749" s="2"/>
      <c r="E1749" s="119"/>
      <c r="F1749" s="100"/>
      <c r="G1749" s="100"/>
      <c r="H1749" s="180"/>
    </row>
    <row r="1750" spans="1:8" x14ac:dyDescent="0.2">
      <c r="A1750">
        <v>2162</v>
      </c>
      <c r="B1750" s="108"/>
      <c r="C1750" s="2"/>
      <c r="D1750" s="2"/>
      <c r="E1750" s="119"/>
      <c r="F1750" s="100"/>
      <c r="G1750" s="100"/>
      <c r="H1750" s="180"/>
    </row>
    <row r="1751" spans="1:8" x14ac:dyDescent="0.2">
      <c r="A1751">
        <v>2163</v>
      </c>
      <c r="B1751" s="108"/>
      <c r="C1751" s="2"/>
      <c r="D1751" s="2"/>
      <c r="E1751" s="119"/>
      <c r="F1751" s="100"/>
      <c r="G1751" s="100"/>
      <c r="H1751" s="180"/>
    </row>
    <row r="1752" spans="1:8" x14ac:dyDescent="0.2">
      <c r="A1752">
        <v>2164</v>
      </c>
      <c r="B1752" s="108"/>
      <c r="C1752" s="2"/>
      <c r="D1752" s="2"/>
      <c r="E1752" s="119"/>
      <c r="F1752" s="100"/>
      <c r="G1752" s="100"/>
      <c r="H1752" s="180"/>
    </row>
    <row r="1753" spans="1:8" x14ac:dyDescent="0.2">
      <c r="A1753">
        <v>2165</v>
      </c>
      <c r="B1753" s="108"/>
      <c r="C1753" s="2"/>
      <c r="D1753" s="2"/>
      <c r="E1753" s="119"/>
      <c r="F1753" s="100"/>
      <c r="G1753" s="100"/>
      <c r="H1753" s="180"/>
    </row>
    <row r="1754" spans="1:8" x14ac:dyDescent="0.2">
      <c r="A1754">
        <v>2166</v>
      </c>
      <c r="B1754" s="108"/>
      <c r="C1754" s="2"/>
      <c r="D1754" s="2"/>
      <c r="E1754" s="119"/>
      <c r="F1754" s="100"/>
      <c r="G1754" s="100"/>
      <c r="H1754" s="180"/>
    </row>
    <row r="1755" spans="1:8" x14ac:dyDescent="0.2">
      <c r="A1755">
        <v>2167</v>
      </c>
      <c r="B1755" s="108"/>
      <c r="C1755" s="2"/>
      <c r="D1755" s="2"/>
      <c r="E1755" s="119"/>
      <c r="F1755" s="100"/>
      <c r="G1755" s="100"/>
      <c r="H1755" s="180"/>
    </row>
    <row r="1756" spans="1:8" x14ac:dyDescent="0.2">
      <c r="A1756">
        <v>2168</v>
      </c>
      <c r="B1756" s="108"/>
      <c r="C1756" s="2"/>
      <c r="D1756" s="2"/>
      <c r="E1756" s="119"/>
      <c r="F1756" s="100"/>
      <c r="G1756" s="100"/>
      <c r="H1756" s="180"/>
    </row>
    <row r="1757" spans="1:8" x14ac:dyDescent="0.2">
      <c r="A1757">
        <v>2169</v>
      </c>
      <c r="B1757" s="108"/>
      <c r="C1757" s="2"/>
      <c r="D1757" s="2"/>
      <c r="E1757" s="119"/>
      <c r="F1757" s="100"/>
      <c r="G1757" s="100"/>
      <c r="H1757" s="180"/>
    </row>
    <row r="1758" spans="1:8" x14ac:dyDescent="0.2">
      <c r="A1758">
        <v>2170</v>
      </c>
      <c r="B1758" s="108"/>
      <c r="C1758" s="2"/>
      <c r="D1758" s="2"/>
      <c r="E1758" s="119"/>
      <c r="F1758" s="100"/>
      <c r="G1758" s="100"/>
      <c r="H1758" s="180"/>
    </row>
    <row r="1759" spans="1:8" x14ac:dyDescent="0.2">
      <c r="A1759">
        <v>2171</v>
      </c>
      <c r="B1759" s="108"/>
      <c r="C1759" s="2"/>
      <c r="D1759" s="2"/>
      <c r="E1759" s="119"/>
      <c r="F1759" s="100"/>
      <c r="G1759" s="100"/>
      <c r="H1759" s="180"/>
    </row>
    <row r="1760" spans="1:8" x14ac:dyDescent="0.2">
      <c r="A1760">
        <v>2172</v>
      </c>
      <c r="B1760" s="108"/>
      <c r="C1760" s="2"/>
      <c r="D1760" s="2"/>
      <c r="E1760" s="119"/>
      <c r="F1760" s="100"/>
      <c r="G1760" s="100"/>
      <c r="H1760" s="180"/>
    </row>
    <row r="1761" spans="1:8" x14ac:dyDescent="0.2">
      <c r="A1761">
        <v>2173</v>
      </c>
      <c r="B1761" s="108"/>
      <c r="C1761" s="2"/>
      <c r="D1761" s="2"/>
      <c r="E1761" s="119"/>
      <c r="F1761" s="100"/>
      <c r="G1761" s="100"/>
      <c r="H1761" s="180"/>
    </row>
    <row r="1762" spans="1:8" x14ac:dyDescent="0.2">
      <c r="A1762">
        <v>2174</v>
      </c>
      <c r="B1762" s="108"/>
      <c r="C1762" s="2"/>
      <c r="D1762" s="2"/>
      <c r="E1762" s="119"/>
      <c r="F1762" s="100"/>
      <c r="G1762" s="100"/>
      <c r="H1762" s="180"/>
    </row>
    <row r="1763" spans="1:8" x14ac:dyDescent="0.2">
      <c r="A1763">
        <v>2175</v>
      </c>
      <c r="B1763" s="108"/>
      <c r="C1763" s="2"/>
      <c r="D1763" s="2"/>
      <c r="E1763" s="119"/>
      <c r="F1763" s="100"/>
      <c r="G1763" s="100"/>
      <c r="H1763" s="180"/>
    </row>
    <row r="1764" spans="1:8" x14ac:dyDescent="0.2">
      <c r="A1764">
        <v>2176</v>
      </c>
      <c r="B1764" s="108"/>
      <c r="C1764" s="2"/>
      <c r="D1764" s="2"/>
      <c r="E1764" s="119"/>
      <c r="F1764" s="100"/>
      <c r="G1764" s="100"/>
      <c r="H1764" s="180"/>
    </row>
    <row r="1765" spans="1:8" x14ac:dyDescent="0.2">
      <c r="A1765">
        <v>2177</v>
      </c>
      <c r="B1765" s="108"/>
      <c r="C1765" s="2"/>
      <c r="D1765" s="2"/>
      <c r="E1765" s="119"/>
      <c r="F1765" s="100"/>
      <c r="G1765" s="100"/>
      <c r="H1765" s="180"/>
    </row>
    <row r="1766" spans="1:8" x14ac:dyDescent="0.2">
      <c r="A1766">
        <v>2178</v>
      </c>
      <c r="B1766" s="108"/>
      <c r="C1766" s="2"/>
      <c r="D1766" s="2"/>
      <c r="E1766" s="119"/>
      <c r="F1766" s="100"/>
      <c r="G1766" s="100"/>
      <c r="H1766" s="180"/>
    </row>
    <row r="1767" spans="1:8" x14ac:dyDescent="0.2">
      <c r="A1767">
        <v>2179</v>
      </c>
      <c r="B1767" s="108"/>
      <c r="C1767" s="2"/>
      <c r="D1767" s="2"/>
      <c r="E1767" s="119"/>
      <c r="F1767" s="100"/>
      <c r="G1767" s="100"/>
      <c r="H1767" s="180"/>
    </row>
    <row r="1768" spans="1:8" x14ac:dyDescent="0.2">
      <c r="A1768">
        <v>2180</v>
      </c>
      <c r="B1768" s="108"/>
      <c r="C1768" s="2"/>
      <c r="D1768" s="2"/>
      <c r="E1768" s="119"/>
      <c r="F1768" s="100"/>
      <c r="G1768" s="100"/>
      <c r="H1768" s="180"/>
    </row>
    <row r="1769" spans="1:8" x14ac:dyDescent="0.2">
      <c r="A1769">
        <v>2181</v>
      </c>
      <c r="B1769" s="108"/>
      <c r="C1769" s="2"/>
      <c r="D1769" s="2"/>
      <c r="E1769" s="119"/>
      <c r="F1769" s="100"/>
      <c r="G1769" s="100"/>
      <c r="H1769" s="180"/>
    </row>
    <row r="1770" spans="1:8" x14ac:dyDescent="0.2">
      <c r="A1770">
        <v>2182</v>
      </c>
      <c r="B1770" s="108"/>
      <c r="C1770" s="2"/>
      <c r="D1770" s="2"/>
      <c r="E1770" s="119"/>
      <c r="F1770" s="100"/>
      <c r="G1770" s="100"/>
      <c r="H1770" s="180"/>
    </row>
    <row r="1771" spans="1:8" x14ac:dyDescent="0.2">
      <c r="A1771">
        <v>2183</v>
      </c>
      <c r="B1771" s="108"/>
      <c r="C1771" s="2"/>
      <c r="D1771" s="2"/>
      <c r="E1771" s="119"/>
      <c r="F1771" s="100"/>
      <c r="G1771" s="100"/>
      <c r="H1771" s="180"/>
    </row>
    <row r="1772" spans="1:8" x14ac:dyDescent="0.2">
      <c r="A1772">
        <v>2184</v>
      </c>
      <c r="B1772" s="108"/>
      <c r="C1772" s="2"/>
      <c r="D1772" s="2"/>
      <c r="E1772" s="119"/>
      <c r="F1772" s="100"/>
      <c r="G1772" s="100"/>
      <c r="H1772" s="180"/>
    </row>
    <row r="1773" spans="1:8" x14ac:dyDescent="0.2">
      <c r="A1773">
        <v>2185</v>
      </c>
      <c r="B1773" s="108"/>
      <c r="C1773" s="2"/>
      <c r="D1773" s="2"/>
      <c r="E1773" s="119"/>
      <c r="F1773" s="100"/>
      <c r="G1773" s="100"/>
      <c r="H1773" s="180"/>
    </row>
    <row r="1774" spans="1:8" x14ac:dyDescent="0.2">
      <c r="A1774">
        <v>2186</v>
      </c>
      <c r="B1774" s="108"/>
      <c r="C1774" s="2"/>
      <c r="D1774" s="2"/>
      <c r="E1774" s="119"/>
      <c r="F1774" s="100"/>
      <c r="G1774" s="100"/>
      <c r="H1774" s="180"/>
    </row>
    <row r="1775" spans="1:8" x14ac:dyDescent="0.2">
      <c r="A1775">
        <v>2187</v>
      </c>
      <c r="B1775" s="108"/>
      <c r="C1775" s="2"/>
      <c r="D1775" s="2"/>
      <c r="E1775" s="119"/>
      <c r="F1775" s="100"/>
      <c r="G1775" s="100"/>
      <c r="H1775" s="180"/>
    </row>
    <row r="1776" spans="1:8" ht="15" customHeight="1" x14ac:dyDescent="0.2">
      <c r="A1776">
        <v>1</v>
      </c>
      <c r="B1776" s="108"/>
      <c r="C1776" s="2"/>
      <c r="D1776" s="2"/>
      <c r="E1776" s="119"/>
      <c r="F1776" s="100"/>
      <c r="G1776" s="2"/>
      <c r="H1776" s="2"/>
    </row>
    <row r="1777" spans="1:8" ht="15" customHeight="1" x14ac:dyDescent="0.2">
      <c r="A1777">
        <v>2</v>
      </c>
      <c r="B1777" s="108"/>
      <c r="C1777" s="2"/>
      <c r="D1777" s="2"/>
      <c r="E1777" s="119"/>
      <c r="F1777" s="100"/>
      <c r="G1777" s="2"/>
      <c r="H1777" s="2"/>
    </row>
    <row r="1778" spans="1:8" ht="15" customHeight="1" x14ac:dyDescent="0.2">
      <c r="A1778">
        <v>3</v>
      </c>
      <c r="B1778" s="108"/>
      <c r="C1778" s="2"/>
      <c r="D1778" s="2"/>
      <c r="E1778" s="119"/>
      <c r="F1778" s="100"/>
      <c r="G1778" s="2"/>
      <c r="H1778" s="2"/>
    </row>
    <row r="1779" spans="1:8" ht="15" customHeight="1" x14ac:dyDescent="0.2">
      <c r="A1779">
        <v>4</v>
      </c>
      <c r="B1779" s="108"/>
      <c r="C1779" s="2"/>
      <c r="D1779" s="2"/>
      <c r="E1779" s="119"/>
      <c r="F1779" s="100"/>
      <c r="G1779" s="2"/>
      <c r="H1779" s="2"/>
    </row>
    <row r="1780" spans="1:8" ht="15" customHeight="1" x14ac:dyDescent="0.2">
      <c r="A1780">
        <v>5</v>
      </c>
      <c r="B1780" s="108"/>
      <c r="C1780" s="2"/>
      <c r="D1780" s="2"/>
      <c r="E1780" s="119"/>
      <c r="F1780" s="100"/>
      <c r="G1780" s="2"/>
      <c r="H1780" s="2"/>
    </row>
    <row r="1781" spans="1:8" ht="15" customHeight="1" x14ac:dyDescent="0.2">
      <c r="A1781">
        <v>6</v>
      </c>
      <c r="B1781" s="108"/>
      <c r="C1781" s="2"/>
      <c r="D1781" s="2"/>
      <c r="E1781" s="119"/>
      <c r="F1781" s="100"/>
      <c r="G1781" s="2"/>
      <c r="H1781" s="2"/>
    </row>
    <row r="1782" spans="1:8" ht="15" customHeight="1" x14ac:dyDescent="0.2">
      <c r="A1782">
        <v>7</v>
      </c>
      <c r="B1782" s="108"/>
      <c r="C1782" s="2"/>
      <c r="D1782" s="2"/>
      <c r="E1782" s="119"/>
      <c r="F1782" s="100"/>
      <c r="G1782" s="2"/>
      <c r="H1782" s="2"/>
    </row>
    <row r="1783" spans="1:8" ht="15" customHeight="1" x14ac:dyDescent="0.2">
      <c r="A1783">
        <v>8</v>
      </c>
      <c r="B1783" s="108"/>
      <c r="C1783" s="2"/>
      <c r="D1783" s="2"/>
      <c r="E1783" s="119"/>
      <c r="F1783" s="100"/>
      <c r="G1783" s="2"/>
      <c r="H1783" s="2"/>
    </row>
    <row r="1784" spans="1:8" ht="15" customHeight="1" x14ac:dyDescent="0.2">
      <c r="A1784">
        <v>9</v>
      </c>
      <c r="B1784" s="108"/>
      <c r="C1784" s="2"/>
      <c r="D1784" s="2"/>
      <c r="E1784" s="119"/>
      <c r="F1784" s="100"/>
      <c r="G1784" s="2"/>
      <c r="H1784" s="2"/>
    </row>
    <row r="1785" spans="1:8" ht="15" customHeight="1" x14ac:dyDescent="0.2">
      <c r="A1785">
        <v>10</v>
      </c>
      <c r="B1785" s="108"/>
      <c r="C1785" s="2"/>
      <c r="D1785" s="2"/>
      <c r="E1785" s="119"/>
      <c r="F1785" s="100"/>
      <c r="G1785" s="2"/>
      <c r="H1785" s="2"/>
    </row>
    <row r="1786" spans="1:8" ht="15" customHeight="1" x14ac:dyDescent="0.2">
      <c r="A1786">
        <v>11</v>
      </c>
      <c r="B1786" s="108"/>
      <c r="C1786" s="2"/>
      <c r="D1786" s="2"/>
      <c r="E1786" s="119"/>
      <c r="F1786" s="100"/>
      <c r="G1786" s="2"/>
      <c r="H1786" s="2"/>
    </row>
    <row r="1787" spans="1:8" ht="15" customHeight="1" x14ac:dyDescent="0.2">
      <c r="A1787">
        <v>12</v>
      </c>
      <c r="B1787" s="108"/>
      <c r="C1787" s="2"/>
      <c r="D1787" s="2"/>
      <c r="E1787" s="119"/>
      <c r="F1787" s="100"/>
      <c r="G1787" s="2"/>
      <c r="H1787" s="2"/>
    </row>
    <row r="1788" spans="1:8" ht="15" customHeight="1" x14ac:dyDescent="0.2">
      <c r="A1788">
        <v>13</v>
      </c>
      <c r="B1788" s="108"/>
      <c r="C1788" s="2"/>
      <c r="D1788" s="2"/>
      <c r="E1788" s="119"/>
      <c r="F1788" s="100"/>
      <c r="G1788" s="2"/>
      <c r="H1788" s="2"/>
    </row>
    <row r="1789" spans="1:8" ht="15" customHeight="1" x14ac:dyDescent="0.2">
      <c r="A1789">
        <v>14</v>
      </c>
      <c r="B1789" s="108"/>
      <c r="C1789" s="2"/>
      <c r="D1789" s="2"/>
      <c r="E1789" s="119"/>
      <c r="F1789" s="100"/>
      <c r="G1789" s="2"/>
      <c r="H1789" s="2"/>
    </row>
    <row r="1790" spans="1:8" ht="15" customHeight="1" x14ac:dyDescent="0.2">
      <c r="A1790">
        <v>15</v>
      </c>
      <c r="B1790" s="108"/>
      <c r="C1790" s="2"/>
      <c r="D1790" s="2"/>
      <c r="E1790" s="119"/>
      <c r="F1790" s="100"/>
      <c r="G1790" s="2"/>
      <c r="H1790" s="2"/>
    </row>
    <row r="1791" spans="1:8" ht="15" customHeight="1" x14ac:dyDescent="0.2">
      <c r="A1791">
        <v>16</v>
      </c>
      <c r="B1791" s="108"/>
      <c r="C1791" s="2"/>
      <c r="D1791" s="2"/>
      <c r="E1791" s="119"/>
      <c r="F1791" s="100"/>
      <c r="G1791" s="2"/>
      <c r="H1791" s="2"/>
    </row>
    <row r="1792" spans="1:8" ht="15" customHeight="1" x14ac:dyDescent="0.2">
      <c r="A1792">
        <v>17</v>
      </c>
      <c r="B1792" s="108"/>
      <c r="C1792" s="2"/>
      <c r="D1792" s="2"/>
      <c r="E1792" s="119"/>
      <c r="F1792" s="100"/>
      <c r="G1792" s="2"/>
      <c r="H1792" s="2"/>
    </row>
    <row r="1793" spans="1:8" ht="15" customHeight="1" x14ac:dyDescent="0.2">
      <c r="A1793">
        <v>18</v>
      </c>
      <c r="B1793" s="108"/>
      <c r="C1793" s="2"/>
      <c r="D1793" s="2"/>
      <c r="E1793" s="119"/>
      <c r="F1793" s="100"/>
      <c r="G1793" s="2"/>
      <c r="H1793" s="2"/>
    </row>
    <row r="1794" spans="1:8" ht="15" customHeight="1" x14ac:dyDescent="0.2">
      <c r="A1794">
        <v>19</v>
      </c>
      <c r="B1794" s="108"/>
      <c r="C1794" s="2"/>
      <c r="D1794" s="2"/>
      <c r="E1794" s="119"/>
      <c r="F1794" s="100"/>
      <c r="G1794" s="2"/>
      <c r="H1794" s="2"/>
    </row>
    <row r="1795" spans="1:8" ht="15" customHeight="1" x14ac:dyDescent="0.2">
      <c r="A1795">
        <v>20</v>
      </c>
      <c r="B1795" s="108"/>
      <c r="C1795" s="2"/>
      <c r="D1795" s="2"/>
      <c r="E1795" s="119"/>
      <c r="F1795" s="100"/>
      <c r="G1795" s="2"/>
      <c r="H1795" s="2"/>
    </row>
    <row r="1796" spans="1:8" ht="15" customHeight="1" x14ac:dyDescent="0.2">
      <c r="A1796">
        <v>21</v>
      </c>
      <c r="B1796" s="108"/>
      <c r="C1796" s="2"/>
      <c r="D1796" s="2"/>
      <c r="E1796" s="119"/>
      <c r="F1796" s="100"/>
      <c r="G1796" s="2"/>
      <c r="H1796" s="2"/>
    </row>
    <row r="1797" spans="1:8" ht="15" customHeight="1" x14ac:dyDescent="0.2">
      <c r="A1797">
        <v>22</v>
      </c>
      <c r="B1797" s="108"/>
      <c r="C1797" s="2"/>
      <c r="D1797" s="2"/>
      <c r="E1797" s="119"/>
      <c r="F1797" s="100"/>
      <c r="G1797" s="2"/>
      <c r="H1797" s="2"/>
    </row>
    <row r="1798" spans="1:8" ht="15" customHeight="1" x14ac:dyDescent="0.2">
      <c r="A1798">
        <v>23</v>
      </c>
      <c r="B1798" s="108"/>
      <c r="C1798" s="2"/>
      <c r="D1798" s="2"/>
      <c r="E1798" s="119"/>
      <c r="F1798" s="100"/>
      <c r="G1798" s="2"/>
      <c r="H1798" s="2"/>
    </row>
    <row r="1799" spans="1:8" ht="15" customHeight="1" x14ac:dyDescent="0.2">
      <c r="A1799">
        <v>24</v>
      </c>
      <c r="B1799" s="108"/>
      <c r="C1799" s="2"/>
      <c r="D1799" s="2"/>
      <c r="E1799" s="119"/>
      <c r="F1799" s="100"/>
      <c r="G1799" s="2"/>
      <c r="H1799" s="2"/>
    </row>
    <row r="1800" spans="1:8" ht="15" customHeight="1" x14ac:dyDescent="0.2">
      <c r="A1800">
        <v>25</v>
      </c>
      <c r="B1800" s="108"/>
      <c r="C1800" s="2"/>
      <c r="D1800" s="2"/>
      <c r="E1800" s="119"/>
      <c r="F1800" s="100"/>
      <c r="G1800" s="2"/>
      <c r="H1800" s="2"/>
    </row>
    <row r="1801" spans="1:8" ht="15" customHeight="1" x14ac:dyDescent="0.2">
      <c r="A1801">
        <v>26</v>
      </c>
      <c r="B1801" s="108"/>
      <c r="C1801" s="2"/>
      <c r="D1801" s="2"/>
      <c r="E1801" s="119"/>
      <c r="F1801" s="100"/>
      <c r="G1801" s="2"/>
      <c r="H1801" s="2"/>
    </row>
    <row r="1802" spans="1:8" ht="15" customHeight="1" x14ac:dyDescent="0.2">
      <c r="A1802">
        <v>27</v>
      </c>
      <c r="B1802" s="108"/>
      <c r="C1802" s="2"/>
      <c r="D1802" s="2"/>
      <c r="E1802" s="119"/>
      <c r="F1802" s="100"/>
      <c r="G1802" s="2"/>
      <c r="H1802" s="2"/>
    </row>
    <row r="1803" spans="1:8" ht="15" customHeight="1" x14ac:dyDescent="0.2">
      <c r="A1803">
        <v>28</v>
      </c>
      <c r="B1803" s="108"/>
      <c r="C1803" s="2"/>
      <c r="D1803" s="2"/>
      <c r="E1803" s="119"/>
      <c r="F1803" s="100"/>
      <c r="G1803" s="2"/>
      <c r="H1803" s="2"/>
    </row>
    <row r="1804" spans="1:8" ht="15" customHeight="1" x14ac:dyDescent="0.2">
      <c r="A1804">
        <v>29</v>
      </c>
      <c r="B1804" s="108"/>
      <c r="C1804" s="2"/>
      <c r="D1804" s="2"/>
      <c r="E1804" s="119"/>
      <c r="F1804" s="100"/>
      <c r="G1804" s="2"/>
      <c r="H1804" s="2"/>
    </row>
    <row r="1805" spans="1:8" ht="15" customHeight="1" x14ac:dyDescent="0.2">
      <c r="A1805">
        <v>30</v>
      </c>
      <c r="B1805" s="108"/>
      <c r="C1805" s="2"/>
      <c r="D1805" s="2"/>
      <c r="E1805" s="119"/>
      <c r="F1805" s="100"/>
      <c r="G1805" s="2"/>
      <c r="H1805" s="2"/>
    </row>
    <row r="1806" spans="1:8" ht="15" customHeight="1" x14ac:dyDescent="0.2">
      <c r="A1806">
        <v>31</v>
      </c>
      <c r="B1806" s="108"/>
      <c r="C1806" s="2"/>
      <c r="D1806" s="2"/>
      <c r="E1806" s="119"/>
      <c r="F1806" s="100"/>
      <c r="G1806" s="2"/>
      <c r="H1806" s="2"/>
    </row>
    <row r="1807" spans="1:8" ht="15" customHeight="1" x14ac:dyDescent="0.2">
      <c r="A1807">
        <v>32</v>
      </c>
      <c r="B1807" s="108"/>
      <c r="C1807" s="2"/>
      <c r="D1807" s="2"/>
      <c r="E1807" s="119"/>
      <c r="F1807" s="100"/>
      <c r="G1807" s="2"/>
      <c r="H1807" s="2"/>
    </row>
    <row r="1808" spans="1:8" ht="15" customHeight="1" x14ac:dyDescent="0.2">
      <c r="A1808">
        <v>33</v>
      </c>
      <c r="B1808" s="108"/>
      <c r="C1808" s="2"/>
      <c r="D1808" s="2"/>
      <c r="E1808" s="119"/>
      <c r="F1808" s="100"/>
      <c r="G1808" s="2"/>
      <c r="H1808" s="2"/>
    </row>
    <row r="1809" spans="1:8" ht="15" customHeight="1" x14ac:dyDescent="0.2">
      <c r="A1809">
        <v>34</v>
      </c>
      <c r="B1809" s="108"/>
      <c r="C1809" s="2"/>
      <c r="D1809" s="2"/>
      <c r="E1809" s="119"/>
      <c r="F1809" s="100"/>
      <c r="G1809" s="2"/>
      <c r="H1809" s="2"/>
    </row>
    <row r="1810" spans="1:8" ht="15" customHeight="1" x14ac:dyDescent="0.2">
      <c r="A1810">
        <v>35</v>
      </c>
      <c r="B1810" s="108"/>
      <c r="C1810" s="2"/>
      <c r="D1810" s="2"/>
      <c r="E1810" s="119"/>
      <c r="F1810" s="100"/>
      <c r="G1810" s="2"/>
      <c r="H1810" s="2"/>
    </row>
    <row r="1811" spans="1:8" ht="15" customHeight="1" x14ac:dyDescent="0.2">
      <c r="A1811">
        <v>36</v>
      </c>
      <c r="B1811" s="108"/>
      <c r="C1811" s="2"/>
      <c r="D1811" s="2"/>
      <c r="E1811" s="119"/>
      <c r="F1811" s="100"/>
      <c r="G1811" s="2"/>
      <c r="H1811" s="2"/>
    </row>
    <row r="1812" spans="1:8" ht="15" customHeight="1" x14ac:dyDescent="0.2">
      <c r="A1812">
        <v>37</v>
      </c>
      <c r="B1812" s="108"/>
      <c r="C1812" s="2"/>
      <c r="D1812" s="2"/>
      <c r="E1812" s="119"/>
      <c r="F1812" s="100"/>
      <c r="G1812" s="2"/>
      <c r="H1812" s="2"/>
    </row>
    <row r="1813" spans="1:8" ht="15" customHeight="1" x14ac:dyDescent="0.2">
      <c r="A1813">
        <v>38</v>
      </c>
      <c r="B1813" s="108"/>
      <c r="C1813" s="2"/>
      <c r="D1813" s="2"/>
      <c r="E1813" s="119"/>
      <c r="F1813" s="100"/>
      <c r="G1813" s="2"/>
      <c r="H1813" s="2"/>
    </row>
    <row r="1814" spans="1:8" ht="15" customHeight="1" x14ac:dyDescent="0.2">
      <c r="A1814">
        <v>39</v>
      </c>
      <c r="B1814" s="108"/>
      <c r="C1814" s="2"/>
      <c r="D1814" s="2"/>
      <c r="E1814" s="119"/>
      <c r="F1814" s="100"/>
      <c r="G1814" s="2"/>
      <c r="H1814" s="2"/>
    </row>
    <row r="1815" spans="1:8" ht="15" customHeight="1" x14ac:dyDescent="0.2">
      <c r="A1815">
        <v>40</v>
      </c>
      <c r="B1815" s="108"/>
      <c r="C1815" s="2"/>
      <c r="D1815" s="2"/>
      <c r="E1815" s="119"/>
      <c r="F1815" s="100"/>
      <c r="G1815" s="2"/>
      <c r="H1815" s="2"/>
    </row>
    <row r="1816" spans="1:8" ht="15" customHeight="1" x14ac:dyDescent="0.2">
      <c r="A1816">
        <v>41</v>
      </c>
      <c r="B1816" s="108"/>
      <c r="C1816" s="2"/>
      <c r="D1816" s="2"/>
      <c r="E1816" s="119"/>
      <c r="F1816" s="100"/>
      <c r="G1816" s="2"/>
      <c r="H1816" s="2"/>
    </row>
    <row r="1817" spans="1:8" ht="15" customHeight="1" x14ac:dyDescent="0.2">
      <c r="A1817">
        <v>42</v>
      </c>
      <c r="B1817" s="108"/>
      <c r="C1817" s="2"/>
      <c r="D1817" s="2"/>
      <c r="E1817" s="119"/>
      <c r="F1817" s="100"/>
      <c r="G1817" s="2"/>
      <c r="H1817" s="2"/>
    </row>
    <row r="1818" spans="1:8" ht="15" customHeight="1" x14ac:dyDescent="0.2">
      <c r="A1818">
        <v>43</v>
      </c>
      <c r="B1818" s="108"/>
      <c r="C1818" s="2"/>
      <c r="D1818" s="2"/>
      <c r="E1818" s="119"/>
      <c r="F1818" s="100"/>
      <c r="G1818" s="2"/>
      <c r="H1818" s="2"/>
    </row>
    <row r="1819" spans="1:8" ht="15" customHeight="1" x14ac:dyDescent="0.2">
      <c r="A1819">
        <v>44</v>
      </c>
      <c r="B1819" s="108"/>
      <c r="C1819" s="2"/>
      <c r="D1819" s="2"/>
      <c r="E1819" s="119"/>
      <c r="F1819" s="100"/>
      <c r="G1819" s="2"/>
      <c r="H1819" s="2"/>
    </row>
    <row r="1820" spans="1:8" ht="15" customHeight="1" x14ac:dyDescent="0.2">
      <c r="A1820">
        <v>45</v>
      </c>
      <c r="B1820" s="108"/>
      <c r="C1820" s="2"/>
      <c r="D1820" s="2"/>
      <c r="E1820" s="119"/>
      <c r="F1820" s="100"/>
      <c r="G1820" s="2"/>
      <c r="H1820" s="2"/>
    </row>
    <row r="1821" spans="1:8" ht="15" customHeight="1" x14ac:dyDescent="0.2">
      <c r="A1821">
        <v>46</v>
      </c>
      <c r="B1821" s="108"/>
      <c r="C1821" s="2"/>
      <c r="D1821" s="2"/>
      <c r="E1821" s="119"/>
      <c r="F1821" s="100"/>
      <c r="G1821" s="2"/>
      <c r="H1821" s="2"/>
    </row>
    <row r="1822" spans="1:8" ht="15" customHeight="1" x14ac:dyDescent="0.2">
      <c r="A1822">
        <v>47</v>
      </c>
      <c r="B1822" s="108"/>
      <c r="C1822" s="2"/>
      <c r="D1822" s="2"/>
      <c r="E1822" s="119"/>
      <c r="F1822" s="100"/>
      <c r="G1822" s="2"/>
      <c r="H1822" s="2"/>
    </row>
    <row r="1823" spans="1:8" ht="15" customHeight="1" x14ac:dyDescent="0.2">
      <c r="A1823">
        <v>48</v>
      </c>
      <c r="B1823" s="108"/>
      <c r="C1823" s="2"/>
      <c r="D1823" s="2"/>
      <c r="E1823" s="119"/>
      <c r="F1823" s="100"/>
      <c r="G1823" s="2"/>
      <c r="H1823" s="2"/>
    </row>
    <row r="1824" spans="1:8" ht="15" customHeight="1" x14ac:dyDescent="0.2">
      <c r="A1824">
        <v>49</v>
      </c>
      <c r="B1824" s="108"/>
      <c r="C1824" s="2"/>
      <c r="D1824" s="2"/>
      <c r="E1824" s="119"/>
      <c r="F1824" s="100"/>
      <c r="G1824" s="2"/>
      <c r="H1824" s="2"/>
    </row>
    <row r="1825" spans="1:8" ht="15" customHeight="1" x14ac:dyDescent="0.2">
      <c r="A1825">
        <v>50</v>
      </c>
      <c r="B1825" s="108"/>
      <c r="C1825" s="2"/>
      <c r="D1825" s="2"/>
      <c r="E1825" s="119"/>
      <c r="F1825" s="100"/>
      <c r="G1825" s="2"/>
      <c r="H1825" s="2"/>
    </row>
    <row r="1826" spans="1:8" ht="15" customHeight="1" x14ac:dyDescent="0.2">
      <c r="A1826">
        <v>51</v>
      </c>
      <c r="B1826" s="108"/>
      <c r="C1826" s="2"/>
      <c r="D1826" s="2"/>
      <c r="E1826" s="119"/>
      <c r="F1826" s="100"/>
      <c r="G1826" s="2"/>
      <c r="H1826" s="2"/>
    </row>
    <row r="1827" spans="1:8" ht="15" customHeight="1" x14ac:dyDescent="0.2">
      <c r="A1827">
        <v>52</v>
      </c>
      <c r="B1827" s="108"/>
      <c r="C1827" s="2"/>
      <c r="D1827" s="2"/>
      <c r="E1827" s="119"/>
      <c r="F1827" s="100"/>
      <c r="G1827" s="2"/>
      <c r="H1827" s="2"/>
    </row>
    <row r="1828" spans="1:8" ht="15" customHeight="1" x14ac:dyDescent="0.2">
      <c r="A1828">
        <v>53</v>
      </c>
      <c r="B1828" s="108"/>
      <c r="C1828" s="2"/>
      <c r="D1828" s="2"/>
      <c r="E1828" s="119"/>
      <c r="F1828" s="100"/>
      <c r="G1828" s="2"/>
      <c r="H1828" s="2"/>
    </row>
    <row r="1829" spans="1:8" ht="15" customHeight="1" x14ac:dyDescent="0.2">
      <c r="A1829">
        <v>54</v>
      </c>
      <c r="B1829" s="108"/>
      <c r="C1829" s="2"/>
      <c r="D1829" s="2"/>
      <c r="E1829" s="119"/>
      <c r="F1829" s="100"/>
      <c r="G1829" s="2"/>
      <c r="H1829" s="2"/>
    </row>
    <row r="1830" spans="1:8" ht="15" customHeight="1" x14ac:dyDescent="0.2">
      <c r="A1830">
        <v>55</v>
      </c>
      <c r="B1830" s="108"/>
      <c r="C1830" s="2"/>
      <c r="D1830" s="2"/>
      <c r="E1830" s="119"/>
      <c r="F1830" s="100"/>
      <c r="G1830" s="2"/>
      <c r="H1830" s="2"/>
    </row>
    <row r="1831" spans="1:8" ht="15" customHeight="1" x14ac:dyDescent="0.2">
      <c r="A1831">
        <v>56</v>
      </c>
      <c r="B1831" s="108"/>
      <c r="C1831" s="2"/>
      <c r="D1831" s="2"/>
      <c r="E1831" s="119"/>
      <c r="F1831" s="100"/>
      <c r="G1831" s="2"/>
      <c r="H1831" s="2"/>
    </row>
    <row r="1832" spans="1:8" ht="15" customHeight="1" x14ac:dyDescent="0.2">
      <c r="A1832">
        <v>57</v>
      </c>
      <c r="B1832" s="108"/>
      <c r="C1832" s="2"/>
      <c r="D1832" s="2"/>
      <c r="E1832" s="119"/>
      <c r="F1832" s="100"/>
      <c r="G1832" s="2"/>
      <c r="H1832" s="2"/>
    </row>
    <row r="1833" spans="1:8" ht="15" customHeight="1" x14ac:dyDescent="0.2">
      <c r="A1833">
        <v>58</v>
      </c>
      <c r="B1833" s="108"/>
      <c r="C1833" s="2"/>
      <c r="D1833" s="2"/>
      <c r="E1833" s="119"/>
      <c r="F1833" s="100"/>
      <c r="G1833" s="2"/>
      <c r="H1833" s="2"/>
    </row>
    <row r="1834" spans="1:8" ht="15" customHeight="1" x14ac:dyDescent="0.2">
      <c r="A1834">
        <v>59</v>
      </c>
      <c r="B1834" s="108"/>
      <c r="C1834" s="2"/>
      <c r="D1834" s="2"/>
      <c r="E1834" s="119"/>
      <c r="F1834" s="100"/>
      <c r="G1834" s="2"/>
      <c r="H1834" s="2"/>
    </row>
    <row r="1835" spans="1:8" ht="15" customHeight="1" x14ac:dyDescent="0.2">
      <c r="A1835">
        <v>60</v>
      </c>
      <c r="B1835" s="108"/>
      <c r="C1835" s="2"/>
      <c r="D1835" s="2"/>
      <c r="E1835" s="119"/>
      <c r="F1835" s="100"/>
      <c r="G1835" s="2"/>
      <c r="H1835" s="2"/>
    </row>
    <row r="1836" spans="1:8" ht="15" customHeight="1" x14ac:dyDescent="0.2">
      <c r="A1836">
        <v>61</v>
      </c>
      <c r="B1836" s="108"/>
      <c r="C1836" s="2"/>
      <c r="D1836" s="2"/>
      <c r="E1836" s="119"/>
      <c r="F1836" s="100"/>
      <c r="G1836" s="2"/>
      <c r="H1836" s="2"/>
    </row>
    <row r="1837" spans="1:8" ht="15" customHeight="1" x14ac:dyDescent="0.2">
      <c r="A1837">
        <v>62</v>
      </c>
      <c r="B1837" s="108"/>
      <c r="C1837" s="2"/>
      <c r="D1837" s="2"/>
      <c r="E1837" s="119"/>
      <c r="F1837" s="100"/>
      <c r="G1837" s="2"/>
      <c r="H1837" s="2"/>
    </row>
    <row r="1838" spans="1:8" ht="15" customHeight="1" x14ac:dyDescent="0.2">
      <c r="A1838">
        <v>63</v>
      </c>
      <c r="B1838" s="108"/>
      <c r="C1838" s="2"/>
      <c r="D1838" s="2"/>
      <c r="E1838" s="119"/>
      <c r="F1838" s="100"/>
      <c r="G1838" s="2"/>
      <c r="H1838" s="2"/>
    </row>
    <row r="1839" spans="1:8" ht="15" customHeight="1" x14ac:dyDescent="0.2">
      <c r="A1839">
        <v>64</v>
      </c>
      <c r="B1839" s="108"/>
      <c r="C1839" s="2"/>
      <c r="D1839" s="2"/>
      <c r="E1839" s="119"/>
      <c r="F1839" s="100"/>
      <c r="G1839" s="2"/>
      <c r="H1839" s="2"/>
    </row>
    <row r="1840" spans="1:8" ht="15" customHeight="1" x14ac:dyDescent="0.2">
      <c r="A1840">
        <v>65</v>
      </c>
      <c r="B1840" s="108"/>
      <c r="C1840" s="2"/>
      <c r="D1840" s="2"/>
      <c r="E1840" s="119"/>
      <c r="F1840" s="100"/>
      <c r="G1840" s="2"/>
      <c r="H1840" s="2"/>
    </row>
    <row r="1841" spans="1:8" ht="15" customHeight="1" x14ac:dyDescent="0.2">
      <c r="A1841">
        <v>66</v>
      </c>
      <c r="B1841" s="108"/>
      <c r="C1841" s="2"/>
      <c r="D1841" s="2"/>
      <c r="E1841" s="119"/>
      <c r="F1841" s="100"/>
      <c r="G1841" s="2"/>
      <c r="H1841" s="2"/>
    </row>
    <row r="1842" spans="1:8" ht="15" customHeight="1" x14ac:dyDescent="0.2">
      <c r="A1842">
        <v>67</v>
      </c>
      <c r="B1842" s="108"/>
      <c r="C1842" s="2"/>
      <c r="D1842" s="2"/>
      <c r="E1842" s="119"/>
      <c r="F1842" s="100"/>
      <c r="G1842" s="2"/>
      <c r="H1842" s="2"/>
    </row>
    <row r="1843" spans="1:8" ht="15" customHeight="1" x14ac:dyDescent="0.2">
      <c r="A1843">
        <v>68</v>
      </c>
      <c r="B1843" s="108"/>
      <c r="C1843" s="2"/>
      <c r="D1843" s="2"/>
      <c r="E1843" s="119"/>
      <c r="F1843" s="100"/>
      <c r="G1843" s="2"/>
      <c r="H1843" s="2"/>
    </row>
    <row r="1844" spans="1:8" ht="15" customHeight="1" x14ac:dyDescent="0.2">
      <c r="A1844">
        <v>69</v>
      </c>
      <c r="B1844" s="108"/>
      <c r="C1844" s="2"/>
      <c r="D1844" s="2"/>
      <c r="E1844" s="119"/>
      <c r="F1844" s="100"/>
      <c r="G1844" s="2"/>
      <c r="H1844" s="2"/>
    </row>
    <row r="1845" spans="1:8" ht="15" customHeight="1" x14ac:dyDescent="0.2">
      <c r="A1845">
        <v>70</v>
      </c>
      <c r="B1845" s="108"/>
      <c r="C1845" s="2"/>
      <c r="D1845" s="2"/>
      <c r="E1845" s="119"/>
      <c r="F1845" s="100"/>
      <c r="G1845" s="2"/>
      <c r="H1845" s="2"/>
    </row>
    <row r="1846" spans="1:8" ht="15" customHeight="1" x14ac:dyDescent="0.2">
      <c r="A1846">
        <v>71</v>
      </c>
      <c r="B1846" s="108"/>
      <c r="C1846" s="2"/>
      <c r="D1846" s="2"/>
      <c r="E1846" s="119"/>
      <c r="F1846" s="100"/>
      <c r="G1846" s="2"/>
      <c r="H1846" s="2"/>
    </row>
    <row r="1847" spans="1:8" ht="15" customHeight="1" x14ac:dyDescent="0.2">
      <c r="A1847">
        <v>72</v>
      </c>
      <c r="B1847" s="108"/>
      <c r="C1847" s="2"/>
      <c r="D1847" s="2"/>
      <c r="E1847" s="119"/>
      <c r="F1847" s="100"/>
      <c r="G1847" s="2"/>
      <c r="H1847" s="2"/>
    </row>
    <row r="1848" spans="1:8" ht="15" customHeight="1" x14ac:dyDescent="0.2">
      <c r="A1848">
        <v>73</v>
      </c>
      <c r="B1848" s="108"/>
      <c r="C1848" s="2"/>
      <c r="D1848" s="2"/>
      <c r="E1848" s="119"/>
      <c r="F1848" s="100"/>
      <c r="G1848" s="2"/>
      <c r="H1848" s="2"/>
    </row>
    <row r="1849" spans="1:8" ht="15" customHeight="1" x14ac:dyDescent="0.2">
      <c r="A1849">
        <v>74</v>
      </c>
      <c r="B1849" s="108"/>
      <c r="C1849" s="2"/>
      <c r="D1849" s="2"/>
      <c r="E1849" s="119"/>
      <c r="F1849" s="100"/>
      <c r="G1849" s="2"/>
      <c r="H1849" s="2"/>
    </row>
    <row r="1850" spans="1:8" ht="15" customHeight="1" x14ac:dyDescent="0.2">
      <c r="A1850">
        <v>75</v>
      </c>
      <c r="B1850" s="108"/>
      <c r="C1850" s="2"/>
      <c r="D1850" s="2"/>
      <c r="E1850" s="119"/>
      <c r="F1850" s="100"/>
      <c r="G1850" s="2"/>
      <c r="H1850" s="2"/>
    </row>
    <row r="1851" spans="1:8" ht="15" customHeight="1" x14ac:dyDescent="0.2">
      <c r="A1851">
        <v>76</v>
      </c>
      <c r="B1851" s="108"/>
      <c r="C1851" s="2"/>
      <c r="D1851" s="2"/>
      <c r="E1851" s="119"/>
      <c r="F1851" s="100"/>
      <c r="G1851" s="2"/>
      <c r="H1851" s="2"/>
    </row>
    <row r="1852" spans="1:8" ht="15" customHeight="1" x14ac:dyDescent="0.2">
      <c r="A1852">
        <v>77</v>
      </c>
      <c r="B1852" s="108"/>
      <c r="C1852" s="2"/>
      <c r="D1852" s="2"/>
      <c r="E1852" s="119"/>
      <c r="F1852" s="100"/>
      <c r="G1852" s="2"/>
      <c r="H1852" s="2"/>
    </row>
    <row r="1853" spans="1:8" ht="15" customHeight="1" x14ac:dyDescent="0.2">
      <c r="A1853">
        <v>78</v>
      </c>
      <c r="B1853" s="108"/>
      <c r="C1853" s="2"/>
      <c r="D1853" s="2"/>
      <c r="E1853" s="119"/>
      <c r="F1853" s="100"/>
      <c r="G1853" s="2"/>
      <c r="H1853" s="2"/>
    </row>
    <row r="1854" spans="1:8" ht="15" customHeight="1" x14ac:dyDescent="0.2">
      <c r="A1854">
        <v>79</v>
      </c>
      <c r="B1854" s="108"/>
      <c r="C1854" s="2"/>
      <c r="D1854" s="2"/>
      <c r="E1854" s="119"/>
      <c r="F1854" s="100"/>
      <c r="G1854" s="2"/>
      <c r="H1854" s="2"/>
    </row>
    <row r="1855" spans="1:8" ht="15" customHeight="1" x14ac:dyDescent="0.2">
      <c r="A1855">
        <v>80</v>
      </c>
      <c r="B1855" s="108"/>
      <c r="C1855" s="2"/>
      <c r="D1855" s="2"/>
      <c r="E1855" s="119"/>
      <c r="F1855" s="100"/>
      <c r="G1855" s="2"/>
      <c r="H1855" s="2"/>
    </row>
    <row r="1856" spans="1:8" ht="15" customHeight="1" x14ac:dyDescent="0.2">
      <c r="A1856">
        <v>81</v>
      </c>
      <c r="B1856" s="108"/>
      <c r="C1856" s="2"/>
      <c r="D1856" s="2"/>
      <c r="E1856" s="119"/>
      <c r="F1856" s="100"/>
      <c r="G1856" s="2"/>
      <c r="H1856" s="2"/>
    </row>
    <row r="1857" spans="1:8" ht="15" customHeight="1" x14ac:dyDescent="0.2">
      <c r="A1857">
        <v>82</v>
      </c>
      <c r="B1857" s="108"/>
      <c r="C1857" s="2"/>
      <c r="D1857" s="2"/>
      <c r="E1857" s="119"/>
      <c r="F1857" s="100"/>
      <c r="G1857" s="2"/>
      <c r="H1857" s="2"/>
    </row>
    <row r="1858" spans="1:8" ht="15" customHeight="1" x14ac:dyDescent="0.2">
      <c r="A1858">
        <v>83</v>
      </c>
      <c r="B1858" s="108"/>
      <c r="C1858" s="2"/>
      <c r="D1858" s="2"/>
      <c r="E1858" s="119"/>
      <c r="F1858" s="100"/>
      <c r="G1858" s="2"/>
      <c r="H1858" s="2"/>
    </row>
    <row r="1859" spans="1:8" ht="15" customHeight="1" x14ac:dyDescent="0.2">
      <c r="A1859">
        <v>84</v>
      </c>
      <c r="B1859" s="108"/>
      <c r="C1859" s="2"/>
      <c r="D1859" s="2"/>
      <c r="E1859" s="119"/>
      <c r="F1859" s="100"/>
      <c r="G1859" s="2"/>
      <c r="H1859" s="2"/>
    </row>
    <row r="1860" spans="1:8" ht="15" customHeight="1" x14ac:dyDescent="0.2">
      <c r="A1860">
        <v>85</v>
      </c>
      <c r="B1860" s="108"/>
      <c r="C1860" s="2"/>
      <c r="D1860" s="2"/>
      <c r="E1860" s="119"/>
      <c r="F1860" s="100"/>
      <c r="G1860" s="2"/>
      <c r="H1860" s="2"/>
    </row>
    <row r="1861" spans="1:8" ht="15" customHeight="1" x14ac:dyDescent="0.2">
      <c r="A1861">
        <v>86</v>
      </c>
      <c r="B1861" s="108"/>
      <c r="C1861" s="2"/>
      <c r="D1861" s="2"/>
      <c r="E1861" s="119"/>
      <c r="F1861" s="100"/>
      <c r="G1861" s="2"/>
      <c r="H1861" s="2"/>
    </row>
    <row r="1862" spans="1:8" ht="15" customHeight="1" x14ac:dyDescent="0.2">
      <c r="A1862">
        <v>87</v>
      </c>
      <c r="B1862" s="108"/>
      <c r="C1862" s="2"/>
      <c r="D1862" s="2"/>
      <c r="E1862" s="119"/>
      <c r="F1862" s="100"/>
      <c r="G1862" s="2"/>
      <c r="H1862" s="2"/>
    </row>
    <row r="1863" spans="1:8" ht="15" customHeight="1" x14ac:dyDescent="0.2">
      <c r="A1863">
        <v>88</v>
      </c>
      <c r="B1863" s="108"/>
      <c r="C1863" s="2"/>
      <c r="D1863" s="2"/>
      <c r="E1863" s="119"/>
      <c r="F1863" s="100"/>
      <c r="G1863" s="2"/>
      <c r="H1863" s="2"/>
    </row>
    <row r="1864" spans="1:8" ht="15" customHeight="1" x14ac:dyDescent="0.2">
      <c r="A1864">
        <v>89</v>
      </c>
      <c r="B1864" s="108"/>
      <c r="C1864" s="2"/>
      <c r="D1864" s="2"/>
      <c r="E1864" s="119"/>
      <c r="F1864" s="100"/>
      <c r="G1864" s="2"/>
      <c r="H1864" s="2"/>
    </row>
    <row r="1865" spans="1:8" ht="15" customHeight="1" x14ac:dyDescent="0.2">
      <c r="A1865">
        <v>90</v>
      </c>
      <c r="B1865" s="108"/>
      <c r="C1865" s="2"/>
      <c r="D1865" s="2"/>
      <c r="E1865" s="119"/>
      <c r="F1865" s="100"/>
      <c r="G1865" s="2"/>
      <c r="H1865" s="2"/>
    </row>
    <row r="1866" spans="1:8" ht="15" customHeight="1" x14ac:dyDescent="0.2">
      <c r="A1866">
        <v>91</v>
      </c>
      <c r="B1866" s="108"/>
      <c r="C1866" s="2"/>
      <c r="D1866" s="2"/>
      <c r="E1866" s="119"/>
      <c r="F1866" s="100"/>
      <c r="G1866" s="2"/>
      <c r="H1866" s="2"/>
    </row>
    <row r="1867" spans="1:8" ht="15" customHeight="1" x14ac:dyDescent="0.2">
      <c r="A1867">
        <v>92</v>
      </c>
      <c r="B1867" s="108"/>
      <c r="C1867" s="2"/>
      <c r="D1867" s="2"/>
      <c r="E1867" s="119"/>
      <c r="F1867" s="100"/>
      <c r="G1867" s="2"/>
      <c r="H1867" s="2"/>
    </row>
    <row r="1868" spans="1:8" ht="15" customHeight="1" x14ac:dyDescent="0.2">
      <c r="A1868">
        <v>93</v>
      </c>
      <c r="B1868" s="108"/>
      <c r="C1868" s="2"/>
      <c r="D1868" s="2"/>
      <c r="E1868" s="119"/>
      <c r="F1868" s="100"/>
      <c r="G1868" s="2"/>
      <c r="H1868" s="2"/>
    </row>
    <row r="1869" spans="1:8" ht="15" customHeight="1" x14ac:dyDescent="0.2">
      <c r="A1869">
        <v>94</v>
      </c>
      <c r="B1869" s="108"/>
      <c r="C1869" s="2"/>
      <c r="D1869" s="2"/>
      <c r="E1869" s="119"/>
      <c r="F1869" s="100"/>
      <c r="G1869" s="2"/>
      <c r="H1869" s="2"/>
    </row>
    <row r="1870" spans="1:8" ht="15" customHeight="1" x14ac:dyDescent="0.2">
      <c r="A1870">
        <v>95</v>
      </c>
      <c r="B1870" s="108"/>
      <c r="C1870" s="2"/>
      <c r="D1870" s="2"/>
      <c r="E1870" s="119"/>
      <c r="F1870" s="100"/>
      <c r="G1870" s="2"/>
      <c r="H1870" s="2"/>
    </row>
    <row r="1871" spans="1:8" ht="15" customHeight="1" x14ac:dyDescent="0.2">
      <c r="A1871">
        <v>96</v>
      </c>
      <c r="B1871" s="108"/>
      <c r="C1871" s="2"/>
      <c r="D1871" s="2"/>
      <c r="E1871" s="119"/>
      <c r="F1871" s="100"/>
      <c r="G1871" s="2"/>
      <c r="H1871" s="2"/>
    </row>
    <row r="1872" spans="1:8" ht="15" customHeight="1" x14ac:dyDescent="0.2">
      <c r="A1872">
        <v>97</v>
      </c>
      <c r="B1872" s="108"/>
      <c r="C1872" s="2"/>
      <c r="D1872" s="2"/>
      <c r="E1872" s="119"/>
      <c r="F1872" s="100"/>
      <c r="G1872" s="2"/>
      <c r="H1872" s="2"/>
    </row>
    <row r="1873" spans="1:8" ht="15" customHeight="1" x14ac:dyDescent="0.2">
      <c r="A1873">
        <v>98</v>
      </c>
      <c r="B1873" s="108"/>
      <c r="C1873" s="2"/>
      <c r="D1873" s="2"/>
      <c r="E1873" s="119"/>
      <c r="F1873" s="100"/>
      <c r="G1873" s="2"/>
      <c r="H1873" s="2"/>
    </row>
    <row r="1874" spans="1:8" ht="15" customHeight="1" x14ac:dyDescent="0.2">
      <c r="A1874">
        <v>99</v>
      </c>
      <c r="B1874" s="108"/>
      <c r="C1874" s="2"/>
      <c r="D1874" s="2"/>
      <c r="E1874" s="119"/>
      <c r="F1874" s="100"/>
      <c r="G1874" s="2"/>
      <c r="H1874" s="2"/>
    </row>
    <row r="1875" spans="1:8" ht="15" customHeight="1" x14ac:dyDescent="0.2">
      <c r="A1875">
        <v>100</v>
      </c>
      <c r="B1875" s="108"/>
      <c r="C1875" s="2"/>
      <c r="D1875" s="2"/>
      <c r="E1875" s="119"/>
      <c r="F1875" s="100"/>
      <c r="G1875" s="2"/>
      <c r="H1875" s="2"/>
    </row>
    <row r="1876" spans="1:8" ht="15" customHeight="1" x14ac:dyDescent="0.2">
      <c r="A1876">
        <v>101</v>
      </c>
      <c r="B1876" s="108"/>
      <c r="C1876" s="2"/>
      <c r="D1876" s="2"/>
      <c r="E1876" s="119"/>
      <c r="F1876" s="100"/>
      <c r="G1876" s="2"/>
      <c r="H1876" s="2"/>
    </row>
    <row r="1877" spans="1:8" ht="15" customHeight="1" x14ac:dyDescent="0.2">
      <c r="A1877">
        <v>102</v>
      </c>
      <c r="B1877" s="108"/>
      <c r="C1877" s="2"/>
      <c r="D1877" s="2"/>
      <c r="E1877" s="119"/>
      <c r="F1877" s="100"/>
      <c r="G1877" s="2"/>
      <c r="H1877" s="2"/>
    </row>
    <row r="1878" spans="1:8" ht="15" customHeight="1" x14ac:dyDescent="0.2">
      <c r="A1878">
        <v>103</v>
      </c>
      <c r="B1878" s="108"/>
      <c r="C1878" s="2"/>
      <c r="D1878" s="2"/>
      <c r="E1878" s="119"/>
      <c r="F1878" s="100"/>
      <c r="G1878" s="2"/>
      <c r="H1878" s="2"/>
    </row>
    <row r="1879" spans="1:8" ht="15" customHeight="1" x14ac:dyDescent="0.2">
      <c r="A1879">
        <v>104</v>
      </c>
      <c r="B1879" s="108"/>
      <c r="C1879" s="2"/>
      <c r="D1879" s="2"/>
      <c r="E1879" s="119"/>
      <c r="F1879" s="100"/>
      <c r="G1879" s="2"/>
      <c r="H1879" s="2"/>
    </row>
    <row r="1880" spans="1:8" ht="15" customHeight="1" x14ac:dyDescent="0.2">
      <c r="A1880">
        <v>105</v>
      </c>
      <c r="B1880" s="108"/>
      <c r="C1880" s="2"/>
      <c r="D1880" s="2"/>
      <c r="E1880" s="119"/>
      <c r="F1880" s="100"/>
      <c r="G1880" s="2"/>
      <c r="H1880" s="2"/>
    </row>
    <row r="1881" spans="1:8" ht="15" customHeight="1" x14ac:dyDescent="0.2">
      <c r="A1881">
        <v>106</v>
      </c>
      <c r="B1881" s="108"/>
      <c r="C1881" s="2"/>
      <c r="D1881" s="2"/>
      <c r="E1881" s="119"/>
      <c r="F1881" s="100"/>
      <c r="G1881" s="2"/>
      <c r="H1881" s="2"/>
    </row>
    <row r="1882" spans="1:8" ht="15" customHeight="1" x14ac:dyDescent="0.2">
      <c r="A1882">
        <v>107</v>
      </c>
      <c r="B1882" s="108"/>
      <c r="C1882" s="2"/>
      <c r="D1882" s="2"/>
      <c r="E1882" s="119"/>
      <c r="F1882" s="100"/>
      <c r="G1882" s="2"/>
      <c r="H1882" s="2"/>
    </row>
    <row r="1883" spans="1:8" ht="15" customHeight="1" x14ac:dyDescent="0.2">
      <c r="A1883">
        <v>108</v>
      </c>
      <c r="B1883" s="108"/>
      <c r="C1883" s="2"/>
      <c r="D1883" s="2"/>
      <c r="E1883" s="119"/>
      <c r="F1883" s="100"/>
      <c r="G1883" s="2"/>
      <c r="H1883" s="2"/>
    </row>
    <row r="1884" spans="1:8" ht="15" customHeight="1" x14ac:dyDescent="0.2">
      <c r="A1884">
        <v>109</v>
      </c>
      <c r="B1884" s="108"/>
      <c r="C1884" s="2"/>
      <c r="D1884" s="2"/>
      <c r="E1884" s="119"/>
      <c r="F1884" s="100"/>
      <c r="G1884" s="2"/>
      <c r="H1884" s="2"/>
    </row>
    <row r="1885" spans="1:8" ht="15" customHeight="1" x14ac:dyDescent="0.2">
      <c r="A1885">
        <v>110</v>
      </c>
      <c r="B1885" s="108"/>
      <c r="C1885" s="2"/>
      <c r="D1885" s="2"/>
      <c r="E1885" s="119"/>
      <c r="F1885" s="100"/>
      <c r="G1885" s="2"/>
      <c r="H1885" s="2"/>
    </row>
    <row r="1886" spans="1:8" ht="15" customHeight="1" x14ac:dyDescent="0.2">
      <c r="A1886">
        <v>111</v>
      </c>
      <c r="B1886" s="108"/>
      <c r="C1886" s="2"/>
      <c r="D1886" s="2"/>
      <c r="E1886" s="119"/>
      <c r="F1886" s="100"/>
      <c r="G1886" s="2"/>
      <c r="H1886" s="2"/>
    </row>
    <row r="1887" spans="1:8" ht="15" customHeight="1" x14ac:dyDescent="0.2">
      <c r="A1887">
        <v>112</v>
      </c>
      <c r="B1887" s="108"/>
      <c r="C1887" s="2"/>
      <c r="D1887" s="2"/>
      <c r="E1887" s="119"/>
      <c r="F1887" s="100"/>
      <c r="G1887" s="2"/>
      <c r="H1887" s="2"/>
    </row>
    <row r="1888" spans="1:8" ht="15" customHeight="1" x14ac:dyDescent="0.2">
      <c r="A1888">
        <v>113</v>
      </c>
      <c r="B1888" s="108"/>
      <c r="C1888" s="2"/>
      <c r="D1888" s="2"/>
      <c r="E1888" s="119"/>
      <c r="F1888" s="100"/>
      <c r="G1888" s="2"/>
      <c r="H1888" s="2"/>
    </row>
    <row r="1889" spans="1:8" ht="15" customHeight="1" x14ac:dyDescent="0.2">
      <c r="A1889">
        <v>114</v>
      </c>
      <c r="B1889" s="108"/>
      <c r="C1889" s="2"/>
      <c r="D1889" s="2"/>
      <c r="E1889" s="119"/>
      <c r="F1889" s="100"/>
      <c r="G1889" s="2"/>
      <c r="H1889" s="2"/>
    </row>
    <row r="1890" spans="1:8" ht="15" customHeight="1" x14ac:dyDescent="0.2">
      <c r="A1890">
        <v>115</v>
      </c>
      <c r="B1890" s="108"/>
      <c r="C1890" s="2"/>
      <c r="D1890" s="2"/>
      <c r="E1890" s="119"/>
      <c r="F1890" s="100"/>
      <c r="G1890" s="2"/>
      <c r="H1890" s="2"/>
    </row>
    <row r="1891" spans="1:8" ht="15" customHeight="1" x14ac:dyDescent="0.2">
      <c r="A1891">
        <v>116</v>
      </c>
      <c r="B1891" s="108"/>
      <c r="C1891" s="2"/>
      <c r="D1891" s="2"/>
      <c r="E1891" s="119"/>
      <c r="F1891" s="100"/>
      <c r="G1891" s="2"/>
      <c r="H1891" s="2"/>
    </row>
    <row r="1892" spans="1:8" ht="15" customHeight="1" x14ac:dyDescent="0.2">
      <c r="A1892">
        <v>117</v>
      </c>
      <c r="B1892" s="108"/>
      <c r="C1892" s="2"/>
      <c r="D1892" s="2"/>
      <c r="E1892" s="119"/>
      <c r="F1892" s="100"/>
      <c r="G1892" s="2"/>
      <c r="H1892" s="2"/>
    </row>
    <row r="1893" spans="1:8" ht="15" customHeight="1" x14ac:dyDescent="0.2">
      <c r="A1893">
        <v>118</v>
      </c>
      <c r="B1893" s="108"/>
      <c r="C1893" s="2"/>
      <c r="D1893" s="2"/>
      <c r="E1893" s="119"/>
      <c r="F1893" s="100"/>
      <c r="G1893" s="2"/>
      <c r="H1893" s="2"/>
    </row>
    <row r="1894" spans="1:8" ht="15" customHeight="1" x14ac:dyDescent="0.2">
      <c r="A1894">
        <v>119</v>
      </c>
      <c r="B1894" s="108"/>
      <c r="C1894" s="2"/>
      <c r="D1894" s="2"/>
      <c r="E1894" s="119"/>
      <c r="F1894" s="100"/>
      <c r="G1894" s="2"/>
      <c r="H1894" s="2"/>
    </row>
    <row r="1895" spans="1:8" ht="15" customHeight="1" x14ac:dyDescent="0.2">
      <c r="A1895">
        <v>120</v>
      </c>
      <c r="B1895" s="108"/>
      <c r="C1895" s="2"/>
      <c r="D1895" s="2"/>
      <c r="E1895" s="119"/>
      <c r="F1895" s="100"/>
      <c r="G1895" s="2"/>
      <c r="H1895" s="2"/>
    </row>
    <row r="1896" spans="1:8" ht="15" customHeight="1" x14ac:dyDescent="0.2">
      <c r="A1896">
        <v>121</v>
      </c>
      <c r="B1896" s="108"/>
      <c r="C1896" s="2"/>
      <c r="D1896" s="2"/>
      <c r="E1896" s="119"/>
      <c r="F1896" s="100"/>
      <c r="G1896" s="2"/>
      <c r="H1896" s="2"/>
    </row>
    <row r="1897" spans="1:8" ht="15" customHeight="1" x14ac:dyDescent="0.2">
      <c r="A1897">
        <v>122</v>
      </c>
      <c r="B1897" s="108"/>
      <c r="C1897" s="2"/>
      <c r="D1897" s="2"/>
      <c r="E1897" s="119"/>
      <c r="F1897" s="100"/>
      <c r="G1897" s="2"/>
      <c r="H1897" s="2"/>
    </row>
    <row r="1898" spans="1:8" ht="15" customHeight="1" x14ac:dyDescent="0.2">
      <c r="A1898">
        <v>123</v>
      </c>
      <c r="B1898" s="108"/>
      <c r="C1898" s="2"/>
      <c r="D1898" s="2"/>
      <c r="E1898" s="119"/>
      <c r="F1898" s="100"/>
      <c r="G1898" s="2"/>
      <c r="H1898" s="2"/>
    </row>
    <row r="1899" spans="1:8" ht="15" customHeight="1" x14ac:dyDescent="0.2">
      <c r="A1899">
        <v>124</v>
      </c>
      <c r="B1899" s="108"/>
      <c r="C1899" s="2"/>
      <c r="D1899" s="2"/>
      <c r="E1899" s="119"/>
      <c r="F1899" s="100"/>
      <c r="G1899" s="2"/>
      <c r="H1899" s="2"/>
    </row>
    <row r="1900" spans="1:8" ht="15" customHeight="1" x14ac:dyDescent="0.2">
      <c r="A1900">
        <v>125</v>
      </c>
      <c r="B1900" s="108"/>
      <c r="C1900" s="2"/>
      <c r="D1900" s="2"/>
      <c r="E1900" s="119"/>
      <c r="F1900" s="100"/>
      <c r="G1900" s="2"/>
      <c r="H1900" s="2"/>
    </row>
    <row r="1901" spans="1:8" ht="15" customHeight="1" x14ac:dyDescent="0.2">
      <c r="A1901">
        <v>126</v>
      </c>
      <c r="B1901" s="108"/>
      <c r="C1901" s="2"/>
      <c r="D1901" s="2"/>
      <c r="E1901" s="119"/>
      <c r="F1901" s="100"/>
      <c r="G1901" s="2"/>
      <c r="H1901" s="2"/>
    </row>
    <row r="1902" spans="1:8" ht="15" customHeight="1" x14ac:dyDescent="0.2">
      <c r="A1902">
        <v>127</v>
      </c>
      <c r="B1902" s="108"/>
      <c r="C1902" s="2"/>
      <c r="D1902" s="2"/>
      <c r="E1902" s="119"/>
      <c r="F1902" s="100"/>
      <c r="G1902" s="2"/>
      <c r="H1902" s="2"/>
    </row>
    <row r="1903" spans="1:8" ht="15" customHeight="1" x14ac:dyDescent="0.2">
      <c r="A1903">
        <v>128</v>
      </c>
      <c r="B1903" s="108"/>
      <c r="C1903" s="2"/>
      <c r="D1903" s="2"/>
      <c r="E1903" s="119"/>
      <c r="F1903" s="100"/>
      <c r="G1903" s="2"/>
      <c r="H1903" s="2"/>
    </row>
    <row r="1904" spans="1:8" ht="15" customHeight="1" x14ac:dyDescent="0.2">
      <c r="A1904">
        <v>129</v>
      </c>
      <c r="B1904" s="108"/>
      <c r="C1904" s="2"/>
      <c r="D1904" s="2"/>
      <c r="E1904" s="119"/>
      <c r="F1904" s="100"/>
      <c r="G1904" s="2"/>
      <c r="H1904" s="2"/>
    </row>
    <row r="1905" spans="1:8" ht="15" customHeight="1" x14ac:dyDescent="0.2">
      <c r="A1905">
        <v>130</v>
      </c>
      <c r="B1905" s="108"/>
      <c r="C1905" s="2"/>
      <c r="D1905" s="2"/>
      <c r="E1905" s="119"/>
      <c r="F1905" s="100"/>
      <c r="G1905" s="2"/>
      <c r="H1905" s="2"/>
    </row>
    <row r="1906" spans="1:8" ht="15" customHeight="1" x14ac:dyDescent="0.2">
      <c r="A1906">
        <v>131</v>
      </c>
      <c r="B1906" s="108"/>
      <c r="C1906" s="2"/>
      <c r="D1906" s="2"/>
      <c r="E1906" s="119"/>
      <c r="F1906" s="100"/>
      <c r="G1906" s="2"/>
      <c r="H1906" s="2"/>
    </row>
    <row r="1907" spans="1:8" ht="15" customHeight="1" x14ac:dyDescent="0.2">
      <c r="A1907">
        <v>132</v>
      </c>
      <c r="B1907" s="108"/>
      <c r="C1907" s="2"/>
      <c r="D1907" s="2"/>
      <c r="E1907" s="119"/>
      <c r="F1907" s="100"/>
      <c r="G1907" s="2"/>
      <c r="H1907" s="2"/>
    </row>
    <row r="1908" spans="1:8" ht="15" customHeight="1" x14ac:dyDescent="0.2">
      <c r="A1908">
        <v>133</v>
      </c>
      <c r="B1908" s="108"/>
      <c r="C1908" s="2"/>
      <c r="D1908" s="2"/>
      <c r="E1908" s="119"/>
      <c r="F1908" s="100"/>
      <c r="G1908" s="2"/>
      <c r="H1908" s="2"/>
    </row>
    <row r="1909" spans="1:8" ht="15" customHeight="1" x14ac:dyDescent="0.2">
      <c r="A1909">
        <v>134</v>
      </c>
      <c r="B1909" s="108"/>
      <c r="C1909" s="2"/>
      <c r="D1909" s="2"/>
      <c r="E1909" s="119"/>
      <c r="F1909" s="100"/>
      <c r="G1909" s="2"/>
      <c r="H1909" s="2"/>
    </row>
    <row r="1910" spans="1:8" ht="15" customHeight="1" x14ac:dyDescent="0.2">
      <c r="A1910">
        <v>135</v>
      </c>
      <c r="B1910" s="108"/>
      <c r="C1910" s="2"/>
      <c r="D1910" s="2"/>
      <c r="E1910" s="119"/>
      <c r="F1910" s="100"/>
      <c r="G1910" s="2"/>
      <c r="H1910" s="2"/>
    </row>
    <row r="1911" spans="1:8" ht="15" customHeight="1" x14ac:dyDescent="0.2">
      <c r="A1911">
        <v>136</v>
      </c>
      <c r="B1911" s="108"/>
      <c r="C1911" s="2"/>
      <c r="D1911" s="2"/>
      <c r="E1911" s="119"/>
      <c r="F1911" s="100"/>
      <c r="G1911" s="2"/>
      <c r="H1911" s="2"/>
    </row>
    <row r="1912" spans="1:8" ht="15" customHeight="1" x14ac:dyDescent="0.2">
      <c r="A1912">
        <v>137</v>
      </c>
      <c r="B1912" s="108"/>
      <c r="C1912" s="2"/>
      <c r="D1912" s="2"/>
      <c r="E1912" s="119"/>
      <c r="F1912" s="100"/>
      <c r="G1912" s="2"/>
      <c r="H1912" s="2"/>
    </row>
    <row r="1913" spans="1:8" ht="15" customHeight="1" x14ac:dyDescent="0.2">
      <c r="A1913">
        <v>138</v>
      </c>
      <c r="B1913" s="108"/>
      <c r="C1913" s="2"/>
      <c r="D1913" s="2"/>
      <c r="E1913" s="119"/>
      <c r="F1913" s="100"/>
      <c r="G1913" s="2"/>
      <c r="H1913" s="2"/>
    </row>
    <row r="1914" spans="1:8" ht="15" customHeight="1" x14ac:dyDescent="0.2">
      <c r="A1914">
        <v>139</v>
      </c>
      <c r="B1914" s="108"/>
      <c r="C1914" s="2"/>
      <c r="D1914" s="2"/>
      <c r="E1914" s="119"/>
      <c r="F1914" s="100"/>
      <c r="G1914" s="2"/>
      <c r="H1914" s="2"/>
    </row>
    <row r="1915" spans="1:8" ht="15" customHeight="1" x14ac:dyDescent="0.2">
      <c r="A1915">
        <v>140</v>
      </c>
      <c r="B1915" s="108"/>
      <c r="C1915" s="2"/>
      <c r="D1915" s="2"/>
      <c r="E1915" s="119"/>
      <c r="F1915" s="100"/>
      <c r="G1915" s="2"/>
      <c r="H1915" s="2"/>
    </row>
    <row r="1916" spans="1:8" ht="15" customHeight="1" x14ac:dyDescent="0.2">
      <c r="A1916">
        <v>141</v>
      </c>
      <c r="B1916" s="108"/>
      <c r="C1916" s="2"/>
      <c r="D1916" s="2"/>
      <c r="E1916" s="119"/>
      <c r="F1916" s="100"/>
      <c r="G1916" s="2"/>
      <c r="H1916" s="2"/>
    </row>
    <row r="1917" spans="1:8" ht="15" customHeight="1" x14ac:dyDescent="0.2">
      <c r="A1917">
        <v>142</v>
      </c>
      <c r="B1917" s="108"/>
      <c r="C1917" s="2"/>
      <c r="D1917" s="2"/>
      <c r="E1917" s="119"/>
      <c r="F1917" s="100"/>
      <c r="G1917" s="2"/>
      <c r="H1917" s="2"/>
    </row>
    <row r="1918" spans="1:8" ht="15" customHeight="1" x14ac:dyDescent="0.2">
      <c r="A1918">
        <v>143</v>
      </c>
      <c r="B1918" s="108"/>
      <c r="C1918" s="2"/>
      <c r="D1918" s="2"/>
      <c r="E1918" s="119"/>
      <c r="F1918" s="100"/>
      <c r="G1918" s="2"/>
      <c r="H1918" s="2"/>
    </row>
    <row r="1919" spans="1:8" ht="15" customHeight="1" x14ac:dyDescent="0.2">
      <c r="A1919">
        <v>144</v>
      </c>
      <c r="B1919" s="108"/>
      <c r="C1919" s="2"/>
      <c r="D1919" s="2"/>
      <c r="E1919" s="119"/>
      <c r="F1919" s="100"/>
      <c r="G1919" s="2"/>
      <c r="H1919" s="2"/>
    </row>
    <row r="1920" spans="1:8" ht="15" customHeight="1" x14ac:dyDescent="0.2">
      <c r="A1920">
        <v>145</v>
      </c>
      <c r="B1920" s="108"/>
      <c r="C1920" s="2"/>
      <c r="D1920" s="2"/>
      <c r="E1920" s="119"/>
      <c r="F1920" s="100"/>
      <c r="G1920" s="2"/>
      <c r="H1920" s="2"/>
    </row>
    <row r="1921" spans="1:8" ht="15" customHeight="1" x14ac:dyDescent="0.2">
      <c r="A1921">
        <v>146</v>
      </c>
      <c r="B1921" s="108"/>
      <c r="C1921" s="2"/>
      <c r="D1921" s="2"/>
      <c r="E1921" s="119"/>
      <c r="F1921" s="100"/>
      <c r="G1921" s="2"/>
      <c r="H1921" s="2"/>
    </row>
    <row r="1922" spans="1:8" ht="15" customHeight="1" x14ac:dyDescent="0.2">
      <c r="A1922">
        <v>147</v>
      </c>
      <c r="B1922" s="108"/>
      <c r="C1922" s="2"/>
      <c r="D1922" s="2"/>
      <c r="E1922" s="119"/>
      <c r="F1922" s="100"/>
      <c r="G1922" s="2"/>
      <c r="H1922" s="2"/>
    </row>
    <row r="1923" spans="1:8" ht="15" customHeight="1" x14ac:dyDescent="0.2">
      <c r="A1923">
        <v>148</v>
      </c>
      <c r="B1923" s="108"/>
      <c r="C1923" s="2"/>
      <c r="D1923" s="2"/>
      <c r="E1923" s="119"/>
      <c r="F1923" s="100"/>
      <c r="G1923" s="2"/>
      <c r="H1923" s="2"/>
    </row>
    <row r="1924" spans="1:8" ht="15" customHeight="1" x14ac:dyDescent="0.2">
      <c r="A1924">
        <v>149</v>
      </c>
      <c r="B1924" s="108"/>
      <c r="C1924" s="2"/>
      <c r="D1924" s="2"/>
      <c r="E1924" s="119"/>
      <c r="F1924" s="100"/>
      <c r="G1924" s="2"/>
      <c r="H1924" s="2"/>
    </row>
    <row r="1925" spans="1:8" ht="15" customHeight="1" x14ac:dyDescent="0.2">
      <c r="A1925">
        <v>150</v>
      </c>
      <c r="B1925" s="108"/>
      <c r="C1925" s="2"/>
      <c r="D1925" s="2"/>
      <c r="E1925" s="119"/>
      <c r="F1925" s="100"/>
      <c r="G1925" s="2"/>
      <c r="H1925" s="2"/>
    </row>
    <row r="1926" spans="1:8" ht="15" customHeight="1" x14ac:dyDescent="0.2">
      <c r="A1926">
        <v>151</v>
      </c>
      <c r="B1926" s="108"/>
      <c r="C1926" s="2"/>
      <c r="D1926" s="2"/>
      <c r="E1926" s="119"/>
      <c r="F1926" s="100"/>
      <c r="G1926" s="2"/>
      <c r="H1926" s="2"/>
    </row>
    <row r="1927" spans="1:8" ht="15" customHeight="1" x14ac:dyDescent="0.2">
      <c r="A1927">
        <v>152</v>
      </c>
      <c r="B1927" s="108"/>
      <c r="C1927" s="2"/>
      <c r="D1927" s="2"/>
      <c r="E1927" s="119"/>
      <c r="F1927" s="100"/>
      <c r="G1927" s="2"/>
      <c r="H1927" s="2"/>
    </row>
    <row r="1928" spans="1:8" ht="15" customHeight="1" x14ac:dyDescent="0.2">
      <c r="A1928">
        <v>153</v>
      </c>
      <c r="B1928" s="108"/>
      <c r="C1928" s="2"/>
      <c r="D1928" s="2"/>
      <c r="E1928" s="119"/>
      <c r="F1928" s="100"/>
      <c r="G1928" s="2"/>
      <c r="H1928" s="2"/>
    </row>
    <row r="1929" spans="1:8" ht="15" customHeight="1" x14ac:dyDescent="0.2">
      <c r="A1929">
        <v>154</v>
      </c>
      <c r="B1929" s="108"/>
      <c r="C1929" s="2"/>
      <c r="D1929" s="2"/>
      <c r="E1929" s="119"/>
      <c r="F1929" s="100"/>
      <c r="G1929" s="2"/>
      <c r="H1929" s="2"/>
    </row>
    <row r="1930" spans="1:8" ht="15" customHeight="1" x14ac:dyDescent="0.2">
      <c r="A1930">
        <v>155</v>
      </c>
      <c r="B1930" s="108"/>
      <c r="C1930" s="2"/>
      <c r="D1930" s="2"/>
      <c r="E1930" s="119"/>
      <c r="F1930" s="100"/>
      <c r="G1930" s="2"/>
      <c r="H1930" s="2"/>
    </row>
    <row r="1931" spans="1:8" ht="15" customHeight="1" x14ac:dyDescent="0.2">
      <c r="A1931">
        <v>156</v>
      </c>
      <c r="B1931" s="108"/>
      <c r="C1931" s="2"/>
      <c r="D1931" s="2"/>
      <c r="E1931" s="119"/>
      <c r="F1931" s="100"/>
      <c r="G1931" s="2"/>
      <c r="H1931" s="2"/>
    </row>
    <row r="1932" spans="1:8" ht="15" customHeight="1" x14ac:dyDescent="0.2">
      <c r="A1932">
        <v>157</v>
      </c>
      <c r="B1932" s="108"/>
      <c r="C1932" s="2"/>
      <c r="D1932" s="2"/>
      <c r="E1932" s="119"/>
      <c r="F1932" s="100"/>
      <c r="G1932" s="2"/>
      <c r="H1932" s="2"/>
    </row>
    <row r="1933" spans="1:8" ht="15" customHeight="1" x14ac:dyDescent="0.2">
      <c r="A1933">
        <v>158</v>
      </c>
      <c r="B1933" s="108"/>
      <c r="C1933" s="2"/>
      <c r="D1933" s="2"/>
      <c r="E1933" s="119"/>
      <c r="F1933" s="100"/>
      <c r="G1933" s="2"/>
      <c r="H1933" s="2"/>
    </row>
    <row r="1934" spans="1:8" ht="15" customHeight="1" x14ac:dyDescent="0.2">
      <c r="A1934">
        <v>159</v>
      </c>
      <c r="B1934" s="108"/>
      <c r="C1934" s="2"/>
      <c r="D1934" s="2"/>
      <c r="E1934" s="119"/>
      <c r="F1934" s="100"/>
      <c r="G1934" s="2"/>
      <c r="H1934" s="2"/>
    </row>
    <row r="1935" spans="1:8" ht="15" customHeight="1" x14ac:dyDescent="0.2">
      <c r="A1935">
        <v>160</v>
      </c>
      <c r="B1935" s="108"/>
      <c r="C1935" s="2"/>
      <c r="D1935" s="2"/>
      <c r="E1935" s="119"/>
      <c r="F1935" s="100"/>
      <c r="G1935" s="2"/>
      <c r="H1935" s="2"/>
    </row>
    <row r="1936" spans="1:8" ht="15" customHeight="1" x14ac:dyDescent="0.2">
      <c r="A1936">
        <v>161</v>
      </c>
      <c r="B1936" s="108"/>
      <c r="C1936" s="2"/>
      <c r="D1936" s="2"/>
      <c r="E1936" s="119"/>
      <c r="F1936" s="100"/>
      <c r="G1936" s="2"/>
      <c r="H1936" s="2"/>
    </row>
    <row r="1937" spans="1:8" ht="15" customHeight="1" x14ac:dyDescent="0.2">
      <c r="A1937">
        <v>162</v>
      </c>
      <c r="B1937" s="108"/>
      <c r="C1937" s="2"/>
      <c r="D1937" s="2"/>
      <c r="E1937" s="119"/>
      <c r="F1937" s="100"/>
      <c r="G1937" s="2"/>
      <c r="H1937" s="2"/>
    </row>
    <row r="1938" spans="1:8" ht="15" customHeight="1" x14ac:dyDescent="0.2">
      <c r="A1938">
        <v>163</v>
      </c>
      <c r="B1938" s="108"/>
      <c r="C1938" s="2"/>
      <c r="D1938" s="2"/>
      <c r="E1938" s="119"/>
      <c r="F1938" s="100"/>
      <c r="G1938" s="2"/>
      <c r="H1938" s="2"/>
    </row>
    <row r="1939" spans="1:8" ht="15" customHeight="1" x14ac:dyDescent="0.2">
      <c r="A1939">
        <v>164</v>
      </c>
      <c r="B1939" s="108"/>
      <c r="C1939" s="2"/>
      <c r="D1939" s="2"/>
      <c r="E1939" s="119"/>
      <c r="F1939" s="100"/>
      <c r="G1939" s="2"/>
      <c r="H1939" s="2"/>
    </row>
    <row r="1940" spans="1:8" ht="15" customHeight="1" x14ac:dyDescent="0.2">
      <c r="A1940">
        <v>165</v>
      </c>
      <c r="B1940" s="108"/>
      <c r="C1940" s="2"/>
      <c r="D1940" s="2"/>
      <c r="E1940" s="119"/>
      <c r="F1940" s="100"/>
      <c r="G1940" s="2"/>
      <c r="H1940" s="2"/>
    </row>
    <row r="1941" spans="1:8" ht="15" customHeight="1" x14ac:dyDescent="0.2">
      <c r="A1941">
        <v>166</v>
      </c>
      <c r="B1941" s="108"/>
      <c r="C1941" s="2"/>
      <c r="D1941" s="2"/>
      <c r="E1941" s="119"/>
      <c r="F1941" s="100"/>
      <c r="G1941" s="2"/>
      <c r="H1941" s="2"/>
    </row>
    <row r="1942" spans="1:8" ht="15" customHeight="1" x14ac:dyDescent="0.2">
      <c r="A1942">
        <v>167</v>
      </c>
      <c r="B1942" s="108"/>
      <c r="C1942" s="2"/>
      <c r="D1942" s="2"/>
      <c r="E1942" s="119"/>
      <c r="F1942" s="100"/>
      <c r="G1942" s="2"/>
      <c r="H1942" s="2"/>
    </row>
    <row r="1943" spans="1:8" ht="15" customHeight="1" x14ac:dyDescent="0.2">
      <c r="A1943">
        <v>168</v>
      </c>
      <c r="B1943" s="108"/>
      <c r="C1943" s="2"/>
      <c r="D1943" s="2"/>
      <c r="E1943" s="119"/>
      <c r="F1943" s="100"/>
      <c r="G1943" s="2"/>
      <c r="H1943" s="2"/>
    </row>
    <row r="1944" spans="1:8" ht="15" customHeight="1" x14ac:dyDescent="0.2">
      <c r="A1944">
        <v>169</v>
      </c>
      <c r="B1944" s="108"/>
      <c r="C1944" s="2"/>
      <c r="D1944" s="2"/>
      <c r="E1944" s="119"/>
      <c r="F1944" s="100"/>
      <c r="G1944" s="2"/>
      <c r="H1944" s="2"/>
    </row>
    <row r="1945" spans="1:8" ht="15" customHeight="1" x14ac:dyDescent="0.2">
      <c r="A1945">
        <v>170</v>
      </c>
      <c r="B1945" s="108"/>
      <c r="C1945" s="2"/>
      <c r="D1945" s="2"/>
      <c r="E1945" s="119"/>
      <c r="F1945" s="100"/>
      <c r="G1945" s="2"/>
      <c r="H1945" s="2"/>
    </row>
    <row r="1946" spans="1:8" ht="15" customHeight="1" x14ac:dyDescent="0.2">
      <c r="A1946">
        <v>171</v>
      </c>
      <c r="B1946" s="108"/>
      <c r="C1946" s="2"/>
      <c r="D1946" s="2"/>
      <c r="E1946" s="119"/>
      <c r="F1946" s="100"/>
      <c r="G1946" s="2"/>
      <c r="H1946" s="2"/>
    </row>
    <row r="1947" spans="1:8" ht="15" customHeight="1" x14ac:dyDescent="0.2">
      <c r="A1947">
        <v>172</v>
      </c>
      <c r="B1947" s="108"/>
      <c r="C1947" s="2"/>
      <c r="D1947" s="2"/>
      <c r="E1947" s="119"/>
      <c r="F1947" s="100"/>
      <c r="G1947" s="2"/>
      <c r="H1947" s="2"/>
    </row>
    <row r="1948" spans="1:8" ht="15" customHeight="1" x14ac:dyDescent="0.2">
      <c r="A1948">
        <v>173</v>
      </c>
      <c r="B1948" s="108"/>
      <c r="C1948" s="2"/>
      <c r="D1948" s="2"/>
      <c r="E1948" s="119"/>
      <c r="F1948" s="100"/>
      <c r="G1948" s="2"/>
      <c r="H1948" s="2"/>
    </row>
    <row r="1949" spans="1:8" ht="15" customHeight="1" x14ac:dyDescent="0.2">
      <c r="A1949">
        <v>174</v>
      </c>
      <c r="B1949" s="108"/>
      <c r="C1949" s="2"/>
      <c r="D1949" s="2"/>
      <c r="E1949" s="119"/>
      <c r="F1949" s="100"/>
      <c r="G1949" s="2"/>
      <c r="H1949" s="2"/>
    </row>
    <row r="1950" spans="1:8" ht="15" customHeight="1" x14ac:dyDescent="0.2">
      <c r="A1950">
        <v>175</v>
      </c>
      <c r="B1950" s="108"/>
      <c r="C1950" s="2"/>
      <c r="D1950" s="2"/>
      <c r="E1950" s="119"/>
      <c r="F1950" s="100"/>
      <c r="G1950" s="2"/>
      <c r="H1950" s="2"/>
    </row>
    <row r="1951" spans="1:8" ht="15" customHeight="1" x14ac:dyDescent="0.2">
      <c r="A1951">
        <v>176</v>
      </c>
      <c r="B1951" s="108"/>
      <c r="C1951" s="2"/>
      <c r="D1951" s="2"/>
      <c r="E1951" s="119"/>
      <c r="F1951" s="100"/>
      <c r="G1951" s="2"/>
      <c r="H1951" s="2"/>
    </row>
    <row r="1952" spans="1:8" ht="15" customHeight="1" x14ac:dyDescent="0.2">
      <c r="A1952">
        <v>177</v>
      </c>
      <c r="B1952" s="108"/>
      <c r="C1952" s="2"/>
      <c r="D1952" s="2"/>
      <c r="E1952" s="119"/>
      <c r="F1952" s="100"/>
      <c r="G1952" s="2"/>
      <c r="H1952" s="2"/>
    </row>
    <row r="1953" spans="1:8" ht="15" customHeight="1" x14ac:dyDescent="0.2">
      <c r="A1953">
        <v>178</v>
      </c>
      <c r="B1953" s="108"/>
      <c r="C1953" s="2"/>
      <c r="D1953" s="2"/>
      <c r="E1953" s="119"/>
      <c r="F1953" s="100"/>
      <c r="G1953" s="2"/>
      <c r="H1953" s="2"/>
    </row>
    <row r="1954" spans="1:8" ht="15" customHeight="1" x14ac:dyDescent="0.2">
      <c r="A1954">
        <v>179</v>
      </c>
      <c r="B1954" s="108"/>
      <c r="C1954" s="2"/>
      <c r="D1954" s="2"/>
      <c r="E1954" s="119"/>
      <c r="F1954" s="100"/>
      <c r="G1954" s="2"/>
      <c r="H1954" s="2"/>
    </row>
    <row r="1955" spans="1:8" ht="15" customHeight="1" x14ac:dyDescent="0.2">
      <c r="A1955">
        <v>180</v>
      </c>
      <c r="B1955" s="108"/>
      <c r="C1955" s="2"/>
      <c r="D1955" s="2"/>
      <c r="E1955" s="119"/>
      <c r="F1955" s="100"/>
      <c r="G1955" s="2"/>
      <c r="H1955" s="2"/>
    </row>
    <row r="1956" spans="1:8" ht="15" customHeight="1" x14ac:dyDescent="0.2">
      <c r="A1956">
        <v>181</v>
      </c>
      <c r="B1956" s="108"/>
      <c r="C1956" s="2"/>
      <c r="D1956" s="2"/>
      <c r="E1956" s="119"/>
      <c r="F1956" s="100"/>
      <c r="G1956" s="2"/>
      <c r="H1956" s="2"/>
    </row>
    <row r="1957" spans="1:8" ht="15" customHeight="1" x14ac:dyDescent="0.2">
      <c r="A1957">
        <v>182</v>
      </c>
      <c r="B1957" s="108"/>
      <c r="C1957" s="2"/>
      <c r="D1957" s="2"/>
      <c r="E1957" s="119"/>
      <c r="F1957" s="100"/>
      <c r="G1957" s="2"/>
      <c r="H1957" s="2"/>
    </row>
    <row r="1958" spans="1:8" ht="15" customHeight="1" x14ac:dyDescent="0.2">
      <c r="A1958">
        <v>183</v>
      </c>
      <c r="B1958" s="108"/>
      <c r="C1958" s="2"/>
      <c r="D1958" s="2"/>
      <c r="E1958" s="119"/>
      <c r="F1958" s="100"/>
      <c r="G1958" s="2"/>
      <c r="H1958" s="2"/>
    </row>
    <row r="1959" spans="1:8" ht="15" customHeight="1" x14ac:dyDescent="0.2">
      <c r="A1959">
        <v>184</v>
      </c>
      <c r="B1959" s="108"/>
      <c r="C1959" s="2"/>
      <c r="D1959" s="2"/>
      <c r="E1959" s="119"/>
      <c r="F1959" s="100"/>
      <c r="G1959" s="2"/>
      <c r="H1959" s="2"/>
    </row>
    <row r="1960" spans="1:8" ht="15" customHeight="1" x14ac:dyDescent="0.2">
      <c r="A1960">
        <v>185</v>
      </c>
      <c r="B1960" s="108"/>
      <c r="C1960" s="2"/>
      <c r="D1960" s="2"/>
      <c r="E1960" s="119"/>
      <c r="F1960" s="100"/>
      <c r="G1960" s="2"/>
      <c r="H1960" s="2"/>
    </row>
    <row r="1961" spans="1:8" ht="15" customHeight="1" x14ac:dyDescent="0.2">
      <c r="A1961">
        <v>186</v>
      </c>
      <c r="B1961" s="108"/>
      <c r="C1961" s="2"/>
      <c r="D1961" s="2"/>
      <c r="E1961" s="119"/>
      <c r="F1961" s="100"/>
      <c r="G1961" s="2"/>
      <c r="H1961" s="2"/>
    </row>
    <row r="1962" spans="1:8" ht="15" customHeight="1" x14ac:dyDescent="0.2">
      <c r="A1962">
        <v>187</v>
      </c>
      <c r="B1962" s="108"/>
      <c r="C1962" s="2"/>
      <c r="D1962" s="2"/>
      <c r="E1962" s="119"/>
      <c r="F1962" s="100"/>
      <c r="G1962" s="2"/>
      <c r="H1962" s="2"/>
    </row>
    <row r="1963" spans="1:8" ht="15" customHeight="1" x14ac:dyDescent="0.2">
      <c r="A1963">
        <v>188</v>
      </c>
      <c r="B1963" s="108"/>
      <c r="C1963" s="2"/>
      <c r="D1963" s="2"/>
      <c r="E1963" s="119"/>
      <c r="F1963" s="100"/>
      <c r="G1963" s="2"/>
      <c r="H1963" s="2"/>
    </row>
    <row r="1964" spans="1:8" ht="15" customHeight="1" x14ac:dyDescent="0.2">
      <c r="A1964">
        <v>189</v>
      </c>
      <c r="B1964" s="108"/>
      <c r="C1964" s="2"/>
      <c r="D1964" s="2"/>
      <c r="E1964" s="119"/>
      <c r="F1964" s="100"/>
      <c r="G1964" s="2"/>
      <c r="H1964" s="2"/>
    </row>
    <row r="1965" spans="1:8" ht="15" customHeight="1" x14ac:dyDescent="0.2">
      <c r="A1965">
        <v>190</v>
      </c>
      <c r="B1965" s="108"/>
      <c r="C1965" s="2"/>
      <c r="D1965" s="2"/>
      <c r="E1965" s="119"/>
      <c r="F1965" s="100"/>
      <c r="G1965" s="2"/>
      <c r="H1965" s="2"/>
    </row>
    <row r="1966" spans="1:8" ht="15" customHeight="1" x14ac:dyDescent="0.2">
      <c r="A1966">
        <v>191</v>
      </c>
      <c r="B1966" s="108"/>
      <c r="C1966" s="2"/>
      <c r="D1966" s="2"/>
      <c r="E1966" s="119"/>
      <c r="F1966" s="100"/>
      <c r="G1966" s="2"/>
      <c r="H1966" s="2"/>
    </row>
    <row r="1967" spans="1:8" ht="15" customHeight="1" x14ac:dyDescent="0.2">
      <c r="A1967">
        <v>192</v>
      </c>
      <c r="B1967" s="108"/>
      <c r="C1967" s="2"/>
      <c r="D1967" s="2"/>
      <c r="E1967" s="119"/>
      <c r="F1967" s="100"/>
      <c r="G1967" s="2"/>
      <c r="H1967" s="2"/>
    </row>
    <row r="1968" spans="1:8" ht="15" customHeight="1" x14ac:dyDescent="0.2">
      <c r="A1968">
        <v>193</v>
      </c>
      <c r="B1968" s="108"/>
      <c r="C1968" s="2"/>
      <c r="D1968" s="2"/>
      <c r="E1968" s="119"/>
      <c r="F1968" s="100"/>
      <c r="G1968" s="2"/>
      <c r="H1968" s="2"/>
    </row>
    <row r="1969" spans="1:8" ht="15" customHeight="1" x14ac:dyDescent="0.2">
      <c r="A1969">
        <v>194</v>
      </c>
      <c r="B1969" s="108"/>
      <c r="C1969" s="2"/>
      <c r="D1969" s="2"/>
      <c r="E1969" s="119"/>
      <c r="F1969" s="100"/>
      <c r="G1969" s="2"/>
      <c r="H1969" s="2"/>
    </row>
    <row r="1970" spans="1:8" ht="15" customHeight="1" x14ac:dyDescent="0.2">
      <c r="A1970">
        <v>195</v>
      </c>
      <c r="B1970" s="108"/>
      <c r="C1970" s="2"/>
      <c r="D1970" s="2"/>
      <c r="E1970" s="119"/>
      <c r="F1970" s="100"/>
      <c r="G1970" s="2"/>
      <c r="H1970" s="2"/>
    </row>
    <row r="1971" spans="1:8" ht="15" customHeight="1" x14ac:dyDescent="0.2">
      <c r="A1971">
        <v>196</v>
      </c>
      <c r="B1971" s="108"/>
      <c r="C1971" s="2"/>
      <c r="D1971" s="2"/>
      <c r="E1971" s="119"/>
      <c r="F1971" s="100"/>
      <c r="G1971" s="2"/>
      <c r="H1971" s="2"/>
    </row>
    <row r="1972" spans="1:8" ht="15" customHeight="1" x14ac:dyDescent="0.2">
      <c r="A1972">
        <v>197</v>
      </c>
      <c r="B1972" s="108"/>
      <c r="C1972" s="2"/>
      <c r="D1972" s="2"/>
      <c r="E1972" s="119"/>
      <c r="F1972" s="100"/>
      <c r="G1972" s="2"/>
      <c r="H1972" s="2"/>
    </row>
    <row r="1973" spans="1:8" ht="15" customHeight="1" x14ac:dyDescent="0.2">
      <c r="A1973">
        <v>198</v>
      </c>
      <c r="B1973" s="108"/>
      <c r="C1973" s="2"/>
      <c r="D1973" s="2"/>
      <c r="E1973" s="119"/>
      <c r="F1973" s="100"/>
      <c r="G1973" s="2"/>
      <c r="H1973" s="2"/>
    </row>
    <row r="1974" spans="1:8" ht="15" customHeight="1" x14ac:dyDescent="0.2">
      <c r="A1974">
        <v>199</v>
      </c>
      <c r="B1974" s="108"/>
      <c r="C1974" s="2"/>
      <c r="D1974" s="2"/>
      <c r="E1974" s="119"/>
      <c r="F1974" s="100"/>
      <c r="G1974" s="2"/>
      <c r="H1974" s="2"/>
    </row>
    <row r="1975" spans="1:8" ht="15" customHeight="1" x14ac:dyDescent="0.2">
      <c r="A1975">
        <v>200</v>
      </c>
      <c r="B1975" s="108"/>
      <c r="C1975" s="2"/>
      <c r="D1975" s="2"/>
      <c r="E1975" s="119"/>
      <c r="F1975" s="100"/>
      <c r="G1975" s="2"/>
      <c r="H1975" s="2"/>
    </row>
    <row r="1976" spans="1:8" ht="15" customHeight="1" x14ac:dyDescent="0.2">
      <c r="A1976">
        <v>201</v>
      </c>
      <c r="B1976" s="108"/>
      <c r="C1976" s="2"/>
      <c r="D1976" s="2"/>
      <c r="E1976" s="119"/>
      <c r="F1976" s="100"/>
      <c r="G1976" s="2"/>
      <c r="H1976" s="2"/>
    </row>
    <row r="1977" spans="1:8" ht="15" customHeight="1" x14ac:dyDescent="0.2">
      <c r="A1977">
        <v>202</v>
      </c>
      <c r="B1977" s="108"/>
      <c r="C1977" s="2"/>
      <c r="D1977" s="2"/>
      <c r="E1977" s="119"/>
      <c r="F1977" s="100"/>
      <c r="G1977" s="2"/>
      <c r="H1977" s="2"/>
    </row>
    <row r="1978" spans="1:8" ht="15" customHeight="1" x14ac:dyDescent="0.2">
      <c r="A1978">
        <v>203</v>
      </c>
      <c r="B1978" s="108"/>
      <c r="C1978" s="2"/>
      <c r="D1978" s="2"/>
      <c r="E1978" s="119"/>
      <c r="F1978" s="100"/>
      <c r="G1978" s="2"/>
      <c r="H1978" s="2"/>
    </row>
    <row r="1979" spans="1:8" ht="15" customHeight="1" x14ac:dyDescent="0.2">
      <c r="A1979">
        <v>204</v>
      </c>
      <c r="B1979" s="108"/>
      <c r="C1979" s="2"/>
      <c r="D1979" s="2"/>
      <c r="E1979" s="119"/>
      <c r="F1979" s="100"/>
      <c r="G1979" s="2"/>
      <c r="H1979" s="2"/>
    </row>
    <row r="1980" spans="1:8" ht="15" customHeight="1" x14ac:dyDescent="0.2">
      <c r="A1980">
        <v>205</v>
      </c>
      <c r="B1980" s="108"/>
      <c r="C1980" s="2"/>
      <c r="D1980" s="2"/>
      <c r="E1980" s="119"/>
      <c r="F1980" s="100"/>
      <c r="G1980" s="2"/>
      <c r="H1980" s="2"/>
    </row>
    <row r="1981" spans="1:8" ht="15" customHeight="1" x14ac:dyDescent="0.2">
      <c r="A1981">
        <v>206</v>
      </c>
      <c r="B1981" s="108"/>
      <c r="C1981" s="2"/>
      <c r="D1981" s="2"/>
      <c r="E1981" s="119"/>
      <c r="F1981" s="100"/>
      <c r="G1981" s="2"/>
      <c r="H1981" s="2"/>
    </row>
    <row r="1982" spans="1:8" ht="15" customHeight="1" x14ac:dyDescent="0.2">
      <c r="A1982">
        <v>207</v>
      </c>
      <c r="B1982" s="108"/>
      <c r="C1982" s="2"/>
      <c r="D1982" s="2"/>
      <c r="E1982" s="119"/>
      <c r="F1982" s="100"/>
      <c r="G1982" s="2"/>
      <c r="H1982" s="2"/>
    </row>
    <row r="1983" spans="1:8" ht="15" customHeight="1" x14ac:dyDescent="0.2">
      <c r="A1983">
        <v>208</v>
      </c>
      <c r="B1983" s="108"/>
      <c r="C1983" s="2"/>
      <c r="D1983" s="2"/>
      <c r="E1983" s="119"/>
      <c r="F1983" s="100"/>
      <c r="G1983" s="2"/>
      <c r="H1983" s="2"/>
    </row>
    <row r="1984" spans="1:8" ht="15" customHeight="1" x14ac:dyDescent="0.2">
      <c r="A1984">
        <v>209</v>
      </c>
      <c r="B1984" s="108"/>
      <c r="C1984" s="2"/>
      <c r="D1984" s="2"/>
      <c r="E1984" s="119"/>
      <c r="F1984" s="100"/>
      <c r="G1984" s="2"/>
      <c r="H1984" s="2"/>
    </row>
    <row r="1985" spans="1:8" ht="15" customHeight="1" x14ac:dyDescent="0.2">
      <c r="A1985">
        <v>210</v>
      </c>
      <c r="B1985" s="108"/>
      <c r="C1985" s="2"/>
      <c r="D1985" s="2"/>
      <c r="E1985" s="119"/>
      <c r="F1985" s="100"/>
      <c r="G1985" s="2"/>
      <c r="H1985" s="2"/>
    </row>
    <row r="1986" spans="1:8" ht="15" customHeight="1" x14ac:dyDescent="0.2">
      <c r="A1986">
        <v>211</v>
      </c>
      <c r="B1986" s="108"/>
      <c r="C1986" s="2"/>
      <c r="D1986" s="2"/>
      <c r="E1986" s="119"/>
      <c r="F1986" s="100"/>
      <c r="G1986" s="2"/>
      <c r="H1986" s="2"/>
    </row>
    <row r="1987" spans="1:8" ht="15" customHeight="1" x14ac:dyDescent="0.2">
      <c r="A1987">
        <v>212</v>
      </c>
      <c r="B1987" s="108"/>
      <c r="C1987" s="2"/>
      <c r="D1987" s="2"/>
      <c r="E1987" s="119"/>
      <c r="F1987" s="100"/>
      <c r="G1987" s="2"/>
      <c r="H1987" s="2"/>
    </row>
    <row r="1988" spans="1:8" ht="15" customHeight="1" x14ac:dyDescent="0.2">
      <c r="A1988">
        <v>213</v>
      </c>
      <c r="B1988" s="108"/>
      <c r="C1988" s="2"/>
      <c r="D1988" s="2"/>
      <c r="E1988" s="119"/>
      <c r="F1988" s="100"/>
      <c r="G1988" s="2"/>
      <c r="H1988" s="2"/>
    </row>
    <row r="1989" spans="1:8" ht="15" customHeight="1" x14ac:dyDescent="0.2">
      <c r="A1989">
        <v>214</v>
      </c>
      <c r="B1989" s="108"/>
      <c r="C1989" s="2"/>
      <c r="D1989" s="2"/>
      <c r="E1989" s="119"/>
      <c r="F1989" s="100"/>
      <c r="G1989" s="2"/>
      <c r="H1989" s="2"/>
    </row>
    <row r="1990" spans="1:8" ht="15" customHeight="1" x14ac:dyDescent="0.2">
      <c r="A1990">
        <v>215</v>
      </c>
      <c r="B1990" s="108"/>
      <c r="C1990" s="2"/>
      <c r="D1990" s="2"/>
      <c r="E1990" s="119"/>
      <c r="F1990" s="100"/>
      <c r="G1990" s="2"/>
      <c r="H1990" s="2"/>
    </row>
    <row r="1991" spans="1:8" ht="15" customHeight="1" x14ac:dyDescent="0.2">
      <c r="A1991">
        <v>216</v>
      </c>
      <c r="B1991" s="108"/>
      <c r="C1991" s="2"/>
      <c r="D1991" s="2"/>
      <c r="E1991" s="119"/>
      <c r="F1991" s="100"/>
      <c r="G1991" s="2"/>
      <c r="H1991" s="2"/>
    </row>
    <row r="1992" spans="1:8" ht="15" customHeight="1" x14ac:dyDescent="0.2">
      <c r="A1992">
        <v>217</v>
      </c>
      <c r="B1992" s="108"/>
      <c r="C1992" s="2"/>
      <c r="D1992" s="2"/>
      <c r="E1992" s="119"/>
      <c r="F1992" s="100"/>
      <c r="G1992" s="2"/>
      <c r="H1992" s="2"/>
    </row>
    <row r="1993" spans="1:8" ht="15" customHeight="1" x14ac:dyDescent="0.2">
      <c r="A1993">
        <v>218</v>
      </c>
      <c r="B1993" s="108"/>
      <c r="C1993" s="2"/>
      <c r="D1993" s="2"/>
      <c r="E1993" s="119"/>
      <c r="F1993" s="100"/>
      <c r="G1993" s="2"/>
      <c r="H1993" s="2"/>
    </row>
    <row r="1994" spans="1:8" ht="15" customHeight="1" x14ac:dyDescent="0.2">
      <c r="A1994">
        <v>219</v>
      </c>
      <c r="B1994" s="108"/>
      <c r="C1994" s="2"/>
      <c r="D1994" s="2"/>
      <c r="E1994" s="119"/>
      <c r="F1994" s="100"/>
      <c r="G1994" s="2"/>
      <c r="H1994" s="2"/>
    </row>
    <row r="1995" spans="1:8" ht="15" customHeight="1" x14ac:dyDescent="0.2">
      <c r="A1995">
        <v>220</v>
      </c>
      <c r="B1995" s="108"/>
      <c r="C1995" s="2"/>
      <c r="D1995" s="2"/>
      <c r="E1995" s="119"/>
      <c r="F1995" s="100"/>
      <c r="G1995" s="2"/>
      <c r="H1995" s="2"/>
    </row>
    <row r="1996" spans="1:8" ht="15" customHeight="1" x14ac:dyDescent="0.2">
      <c r="A1996">
        <v>221</v>
      </c>
      <c r="B1996" s="108"/>
      <c r="C1996" s="2"/>
      <c r="D1996" s="2"/>
      <c r="E1996" s="119"/>
      <c r="F1996" s="100"/>
      <c r="G1996" s="2"/>
      <c r="H1996" s="2"/>
    </row>
    <row r="1997" spans="1:8" ht="15" customHeight="1" x14ac:dyDescent="0.2">
      <c r="A1997">
        <v>222</v>
      </c>
      <c r="B1997" s="108"/>
      <c r="C1997" s="2"/>
      <c r="D1997" s="2"/>
      <c r="E1997" s="119"/>
      <c r="F1997" s="100"/>
      <c r="G1997" s="2"/>
      <c r="H1997" s="2"/>
    </row>
    <row r="1998" spans="1:8" ht="15" customHeight="1" x14ac:dyDescent="0.2">
      <c r="A1998">
        <v>223</v>
      </c>
      <c r="B1998" s="108"/>
      <c r="C1998" s="2"/>
      <c r="D1998" s="2"/>
      <c r="E1998" s="119"/>
      <c r="F1998" s="100"/>
      <c r="G1998" s="2"/>
      <c r="H1998" s="2"/>
    </row>
    <row r="1999" spans="1:8" ht="15" customHeight="1" x14ac:dyDescent="0.2">
      <c r="A1999">
        <v>224</v>
      </c>
      <c r="B1999" s="108"/>
      <c r="C1999" s="2"/>
      <c r="D1999" s="2"/>
      <c r="E1999" s="119"/>
      <c r="F1999" s="100"/>
      <c r="G1999" s="2"/>
      <c r="H1999" s="2"/>
    </row>
    <row r="2000" spans="1:8" ht="15" customHeight="1" x14ac:dyDescent="0.2">
      <c r="A2000">
        <v>225</v>
      </c>
      <c r="B2000" s="108"/>
      <c r="C2000" s="2"/>
      <c r="D2000" s="2"/>
      <c r="E2000" s="119"/>
      <c r="F2000" s="100"/>
      <c r="G2000" s="2"/>
      <c r="H2000" s="2"/>
    </row>
    <row r="2001" spans="1:8" ht="15" customHeight="1" x14ac:dyDescent="0.2">
      <c r="A2001">
        <v>226</v>
      </c>
      <c r="B2001" s="108"/>
      <c r="C2001" s="2"/>
      <c r="D2001" s="2"/>
      <c r="E2001" s="119"/>
      <c r="F2001" s="100"/>
      <c r="G2001" s="2"/>
      <c r="H2001" s="2"/>
    </row>
    <row r="2002" spans="1:8" ht="15" customHeight="1" x14ac:dyDescent="0.2">
      <c r="A2002">
        <v>227</v>
      </c>
      <c r="B2002" s="108"/>
      <c r="C2002" s="2"/>
      <c r="D2002" s="2"/>
      <c r="E2002" s="119"/>
      <c r="F2002" s="100"/>
      <c r="G2002" s="2"/>
      <c r="H2002" s="2"/>
    </row>
    <row r="2003" spans="1:8" ht="15" customHeight="1" x14ac:dyDescent="0.2">
      <c r="A2003">
        <v>228</v>
      </c>
      <c r="B2003" s="108"/>
      <c r="C2003" s="2"/>
      <c r="D2003" s="2"/>
      <c r="E2003" s="119"/>
      <c r="F2003" s="100"/>
      <c r="G2003" s="2"/>
      <c r="H2003" s="2"/>
    </row>
    <row r="2004" spans="1:8" ht="15" customHeight="1" x14ac:dyDescent="0.2">
      <c r="A2004">
        <v>229</v>
      </c>
      <c r="B2004" s="108"/>
      <c r="C2004" s="2"/>
      <c r="D2004" s="2"/>
      <c r="E2004" s="119"/>
      <c r="F2004" s="100"/>
      <c r="G2004" s="2"/>
      <c r="H2004" s="2"/>
    </row>
    <row r="2005" spans="1:8" ht="15" customHeight="1" x14ac:dyDescent="0.2">
      <c r="A2005">
        <v>230</v>
      </c>
      <c r="B2005" s="108"/>
      <c r="C2005" s="2"/>
      <c r="D2005" s="2"/>
      <c r="E2005" s="119"/>
      <c r="F2005" s="100"/>
      <c r="G2005" s="2"/>
      <c r="H2005" s="2"/>
    </row>
    <row r="2006" spans="1:8" ht="15" customHeight="1" x14ac:dyDescent="0.2">
      <c r="A2006">
        <v>231</v>
      </c>
      <c r="B2006" s="108"/>
      <c r="C2006" s="2"/>
      <c r="D2006" s="2"/>
      <c r="E2006" s="119"/>
      <c r="F2006" s="100"/>
      <c r="G2006" s="2"/>
      <c r="H2006" s="2"/>
    </row>
    <row r="2007" spans="1:8" ht="15" customHeight="1" x14ac:dyDescent="0.2">
      <c r="A2007">
        <v>232</v>
      </c>
      <c r="B2007" s="108"/>
      <c r="C2007" s="2"/>
      <c r="D2007" s="2"/>
      <c r="E2007" s="119"/>
      <c r="F2007" s="100"/>
      <c r="G2007" s="2"/>
      <c r="H2007" s="2"/>
    </row>
    <row r="2008" spans="1:8" ht="15" customHeight="1" x14ac:dyDescent="0.2">
      <c r="A2008">
        <v>233</v>
      </c>
      <c r="B2008" s="108"/>
      <c r="C2008" s="2"/>
      <c r="D2008" s="2"/>
      <c r="E2008" s="119"/>
      <c r="F2008" s="100"/>
      <c r="G2008" s="2"/>
      <c r="H2008" s="2"/>
    </row>
    <row r="2009" spans="1:8" ht="15" customHeight="1" x14ac:dyDescent="0.2">
      <c r="A2009">
        <v>234</v>
      </c>
      <c r="B2009" s="108"/>
      <c r="C2009" s="2"/>
      <c r="D2009" s="2"/>
      <c r="E2009" s="119"/>
      <c r="F2009" s="100"/>
      <c r="G2009" s="2"/>
      <c r="H2009" s="2"/>
    </row>
    <row r="2010" spans="1:8" ht="15" customHeight="1" x14ac:dyDescent="0.2">
      <c r="A2010">
        <v>235</v>
      </c>
      <c r="B2010" s="108"/>
      <c r="C2010" s="2"/>
      <c r="D2010" s="2"/>
      <c r="E2010" s="119"/>
      <c r="F2010" s="100"/>
      <c r="G2010" s="2"/>
      <c r="H2010" s="2"/>
    </row>
    <row r="2011" spans="1:8" ht="15" customHeight="1" x14ac:dyDescent="0.2">
      <c r="A2011">
        <v>236</v>
      </c>
      <c r="B2011" s="108"/>
      <c r="C2011" s="2"/>
      <c r="D2011" s="2"/>
      <c r="E2011" s="119"/>
      <c r="F2011" s="100"/>
      <c r="G2011" s="2"/>
      <c r="H2011" s="2"/>
    </row>
    <row r="2012" spans="1:8" ht="15" customHeight="1" x14ac:dyDescent="0.2">
      <c r="A2012">
        <v>237</v>
      </c>
      <c r="B2012" s="108"/>
      <c r="C2012" s="2"/>
      <c r="D2012" s="2"/>
      <c r="E2012" s="119"/>
      <c r="F2012" s="100"/>
      <c r="G2012" s="2"/>
      <c r="H2012" s="2"/>
    </row>
    <row r="2013" spans="1:8" ht="15" customHeight="1" x14ac:dyDescent="0.2">
      <c r="A2013">
        <v>238</v>
      </c>
      <c r="B2013" s="108"/>
      <c r="C2013" s="2"/>
      <c r="D2013" s="2"/>
      <c r="E2013" s="119"/>
      <c r="F2013" s="100"/>
      <c r="G2013" s="2"/>
      <c r="H2013" s="2"/>
    </row>
    <row r="2014" spans="1:8" ht="15" customHeight="1" x14ac:dyDescent="0.2">
      <c r="A2014">
        <v>239</v>
      </c>
      <c r="B2014" s="108"/>
      <c r="C2014" s="2"/>
      <c r="D2014" s="2"/>
      <c r="E2014" s="119"/>
      <c r="F2014" s="100"/>
      <c r="G2014" s="2"/>
      <c r="H2014" s="2"/>
    </row>
    <row r="2015" spans="1:8" ht="15" customHeight="1" x14ac:dyDescent="0.2">
      <c r="A2015">
        <v>240</v>
      </c>
      <c r="B2015" s="108"/>
      <c r="C2015" s="2"/>
      <c r="D2015" s="2"/>
      <c r="E2015" s="119"/>
      <c r="F2015" s="100"/>
      <c r="G2015" s="2"/>
      <c r="H2015" s="2"/>
    </row>
    <row r="2016" spans="1:8" ht="15" customHeight="1" x14ac:dyDescent="0.2">
      <c r="A2016">
        <v>241</v>
      </c>
      <c r="B2016" s="108"/>
      <c r="C2016" s="2"/>
      <c r="D2016" s="2"/>
      <c r="E2016" s="119"/>
      <c r="F2016" s="100"/>
      <c r="G2016" s="2"/>
      <c r="H2016" s="2"/>
    </row>
    <row r="2017" spans="1:8" ht="15" customHeight="1" x14ac:dyDescent="0.2">
      <c r="A2017">
        <v>242</v>
      </c>
      <c r="B2017" s="108"/>
      <c r="C2017" s="2"/>
      <c r="D2017" s="2"/>
      <c r="E2017" s="119"/>
      <c r="F2017" s="100"/>
      <c r="G2017" s="2"/>
      <c r="H2017" s="2"/>
    </row>
    <row r="2018" spans="1:8" ht="15" customHeight="1" x14ac:dyDescent="0.2">
      <c r="A2018">
        <v>243</v>
      </c>
      <c r="B2018" s="108"/>
      <c r="C2018" s="2"/>
      <c r="D2018" s="2"/>
      <c r="E2018" s="119"/>
      <c r="F2018" s="100"/>
      <c r="G2018" s="2"/>
      <c r="H2018" s="2"/>
    </row>
    <row r="2019" spans="1:8" ht="15" customHeight="1" x14ac:dyDescent="0.2">
      <c r="A2019">
        <v>244</v>
      </c>
      <c r="B2019" s="108"/>
      <c r="C2019" s="2"/>
      <c r="D2019" s="2"/>
      <c r="E2019" s="119"/>
      <c r="F2019" s="100"/>
      <c r="G2019" s="2"/>
      <c r="H2019" s="2"/>
    </row>
    <row r="2020" spans="1:8" ht="15" customHeight="1" x14ac:dyDescent="0.2">
      <c r="A2020">
        <v>245</v>
      </c>
      <c r="B2020" s="108"/>
      <c r="C2020" s="2"/>
      <c r="D2020" s="2"/>
      <c r="E2020" s="119"/>
      <c r="F2020" s="100"/>
      <c r="G2020" s="2"/>
      <c r="H2020" s="2"/>
    </row>
    <row r="2021" spans="1:8" ht="15" customHeight="1" x14ac:dyDescent="0.2">
      <c r="A2021">
        <v>246</v>
      </c>
      <c r="B2021" s="108"/>
      <c r="C2021" s="2"/>
      <c r="D2021" s="2"/>
      <c r="E2021" s="119"/>
      <c r="F2021" s="100"/>
      <c r="G2021" s="2"/>
      <c r="H2021" s="2"/>
    </row>
    <row r="2022" spans="1:8" ht="15" customHeight="1" x14ac:dyDescent="0.2">
      <c r="A2022">
        <v>247</v>
      </c>
      <c r="B2022" s="108"/>
      <c r="C2022" s="2"/>
      <c r="D2022" s="2"/>
      <c r="E2022" s="119"/>
      <c r="F2022" s="100"/>
      <c r="G2022" s="2"/>
      <c r="H2022" s="2"/>
    </row>
    <row r="2023" spans="1:8" ht="15" customHeight="1" x14ac:dyDescent="0.2">
      <c r="A2023">
        <v>248</v>
      </c>
      <c r="B2023" s="108"/>
      <c r="C2023" s="2"/>
      <c r="D2023" s="2"/>
      <c r="E2023" s="119"/>
      <c r="F2023" s="100"/>
      <c r="G2023" s="2"/>
      <c r="H2023" s="2"/>
    </row>
    <row r="2024" spans="1:8" ht="15" customHeight="1" x14ac:dyDescent="0.2">
      <c r="A2024">
        <v>249</v>
      </c>
      <c r="B2024" s="108"/>
      <c r="C2024" s="2"/>
      <c r="D2024" s="2"/>
      <c r="E2024" s="119"/>
      <c r="F2024" s="100"/>
      <c r="G2024" s="2"/>
      <c r="H2024" s="2"/>
    </row>
    <row r="2025" spans="1:8" ht="15" customHeight="1" x14ac:dyDescent="0.2">
      <c r="A2025">
        <v>250</v>
      </c>
      <c r="B2025" s="108"/>
      <c r="C2025" s="2"/>
      <c r="D2025" s="2"/>
      <c r="E2025" s="119"/>
      <c r="F2025" s="100"/>
      <c r="G2025" s="2"/>
      <c r="H2025" s="2"/>
    </row>
    <row r="2026" spans="1:8" ht="15" customHeight="1" x14ac:dyDescent="0.2">
      <c r="A2026">
        <v>251</v>
      </c>
      <c r="B2026" s="108"/>
      <c r="C2026" s="2"/>
      <c r="D2026" s="2"/>
      <c r="E2026" s="119"/>
      <c r="F2026" s="100"/>
      <c r="G2026" s="2"/>
      <c r="H2026" s="2"/>
    </row>
    <row r="2027" spans="1:8" ht="15" customHeight="1" x14ac:dyDescent="0.2">
      <c r="A2027">
        <v>252</v>
      </c>
      <c r="B2027" s="108"/>
      <c r="C2027" s="2"/>
      <c r="D2027" s="2"/>
      <c r="E2027" s="119"/>
      <c r="F2027" s="100"/>
      <c r="G2027" s="2"/>
      <c r="H2027" s="2"/>
    </row>
    <row r="2028" spans="1:8" ht="15" customHeight="1" x14ac:dyDescent="0.2">
      <c r="A2028">
        <v>253</v>
      </c>
      <c r="B2028" s="108"/>
      <c r="C2028" s="2"/>
      <c r="D2028" s="2"/>
      <c r="E2028" s="119"/>
      <c r="F2028" s="100"/>
      <c r="G2028" s="2"/>
      <c r="H2028" s="2"/>
    </row>
    <row r="2029" spans="1:8" ht="15" customHeight="1" x14ac:dyDescent="0.2">
      <c r="A2029">
        <v>254</v>
      </c>
      <c r="B2029" s="108"/>
      <c r="C2029" s="2"/>
      <c r="D2029" s="2"/>
      <c r="E2029" s="119"/>
      <c r="F2029" s="100"/>
      <c r="G2029" s="2"/>
      <c r="H2029" s="2"/>
    </row>
    <row r="2030" spans="1:8" ht="15" customHeight="1" x14ac:dyDescent="0.2">
      <c r="A2030">
        <v>255</v>
      </c>
      <c r="B2030" s="108"/>
      <c r="C2030" s="2"/>
      <c r="D2030" s="2"/>
      <c r="E2030" s="119"/>
      <c r="F2030" s="100"/>
      <c r="G2030" s="2"/>
      <c r="H2030" s="2"/>
    </row>
    <row r="2031" spans="1:8" ht="15" customHeight="1" x14ac:dyDescent="0.2">
      <c r="A2031">
        <v>256</v>
      </c>
      <c r="B2031" s="108"/>
      <c r="C2031" s="2"/>
      <c r="D2031" s="2"/>
      <c r="E2031" s="119"/>
      <c r="F2031" s="100"/>
      <c r="G2031" s="2"/>
      <c r="H2031" s="2"/>
    </row>
    <row r="2032" spans="1:8" ht="15" customHeight="1" x14ac:dyDescent="0.2">
      <c r="A2032">
        <v>257</v>
      </c>
      <c r="B2032" s="108"/>
      <c r="C2032" s="2"/>
      <c r="D2032" s="2"/>
      <c r="E2032" s="119"/>
      <c r="F2032" s="100"/>
      <c r="G2032" s="2"/>
      <c r="H2032" s="2"/>
    </row>
    <row r="2033" spans="1:8" ht="15" customHeight="1" x14ac:dyDescent="0.2">
      <c r="A2033">
        <v>258</v>
      </c>
      <c r="B2033" s="108"/>
      <c r="C2033" s="2"/>
      <c r="D2033" s="2"/>
      <c r="E2033" s="119"/>
      <c r="F2033" s="100"/>
      <c r="G2033" s="2"/>
      <c r="H2033" s="2"/>
    </row>
    <row r="2034" spans="1:8" ht="15" customHeight="1" x14ac:dyDescent="0.2">
      <c r="A2034">
        <v>259</v>
      </c>
      <c r="B2034" s="108"/>
      <c r="C2034" s="2"/>
      <c r="D2034" s="2"/>
      <c r="E2034" s="119"/>
      <c r="F2034" s="100"/>
      <c r="G2034" s="2"/>
      <c r="H2034" s="2"/>
    </row>
    <row r="2035" spans="1:8" ht="15" customHeight="1" x14ac:dyDescent="0.2">
      <c r="A2035">
        <v>260</v>
      </c>
      <c r="B2035" s="108"/>
      <c r="C2035" s="2"/>
      <c r="D2035" s="2"/>
      <c r="E2035" s="119"/>
      <c r="F2035" s="100"/>
      <c r="G2035" s="2"/>
      <c r="H2035" s="2"/>
    </row>
    <row r="2036" spans="1:8" ht="15" customHeight="1" x14ac:dyDescent="0.2">
      <c r="A2036">
        <v>261</v>
      </c>
      <c r="B2036" s="108"/>
      <c r="C2036" s="2"/>
      <c r="D2036" s="2"/>
      <c r="E2036" s="119"/>
      <c r="F2036" s="100"/>
      <c r="G2036" s="2"/>
      <c r="H2036" s="2"/>
    </row>
    <row r="2037" spans="1:8" ht="15" customHeight="1" x14ac:dyDescent="0.2">
      <c r="A2037">
        <v>262</v>
      </c>
      <c r="B2037" s="108"/>
      <c r="C2037" s="2"/>
      <c r="D2037" s="2"/>
      <c r="E2037" s="119"/>
      <c r="F2037" s="100"/>
      <c r="G2037" s="2"/>
      <c r="H2037" s="2"/>
    </row>
    <row r="2038" spans="1:8" ht="15" customHeight="1" x14ac:dyDescent="0.2">
      <c r="A2038">
        <v>263</v>
      </c>
      <c r="B2038" s="108"/>
      <c r="C2038" s="2"/>
      <c r="D2038" s="2"/>
      <c r="E2038" s="119"/>
      <c r="F2038" s="100"/>
      <c r="G2038" s="2"/>
      <c r="H2038" s="2"/>
    </row>
    <row r="2039" spans="1:8" ht="15" customHeight="1" x14ac:dyDescent="0.2">
      <c r="A2039">
        <v>264</v>
      </c>
      <c r="B2039" s="108"/>
      <c r="C2039" s="2"/>
      <c r="D2039" s="2"/>
      <c r="E2039" s="119"/>
      <c r="F2039" s="100"/>
      <c r="G2039" s="2"/>
      <c r="H2039" s="2"/>
    </row>
    <row r="2040" spans="1:8" ht="15" customHeight="1" x14ac:dyDescent="0.2">
      <c r="A2040">
        <v>265</v>
      </c>
      <c r="B2040" s="108"/>
      <c r="C2040" s="2"/>
      <c r="D2040" s="2"/>
      <c r="E2040" s="119"/>
      <c r="F2040" s="100"/>
      <c r="G2040" s="2"/>
      <c r="H2040" s="2"/>
    </row>
    <row r="2041" spans="1:8" ht="15" customHeight="1" x14ac:dyDescent="0.2">
      <c r="A2041">
        <v>266</v>
      </c>
      <c r="B2041" s="108"/>
      <c r="C2041" s="2"/>
      <c r="D2041" s="2"/>
      <c r="E2041" s="119"/>
      <c r="F2041" s="100"/>
      <c r="G2041" s="2"/>
      <c r="H2041" s="2"/>
    </row>
    <row r="2042" spans="1:8" ht="15" customHeight="1" x14ac:dyDescent="0.2">
      <c r="A2042">
        <v>267</v>
      </c>
      <c r="B2042" s="108"/>
      <c r="C2042" s="2"/>
      <c r="D2042" s="2"/>
      <c r="E2042" s="119"/>
      <c r="F2042" s="100"/>
      <c r="G2042" s="2"/>
      <c r="H2042" s="2"/>
    </row>
    <row r="2043" spans="1:8" ht="15" customHeight="1" x14ac:dyDescent="0.2">
      <c r="A2043">
        <v>268</v>
      </c>
      <c r="B2043" s="108"/>
      <c r="C2043" s="2"/>
      <c r="D2043" s="2"/>
      <c r="E2043" s="119"/>
      <c r="F2043" s="100"/>
      <c r="G2043" s="2"/>
      <c r="H2043" s="2"/>
    </row>
    <row r="2044" spans="1:8" ht="15" customHeight="1" x14ac:dyDescent="0.2">
      <c r="A2044">
        <v>269</v>
      </c>
      <c r="B2044" s="108"/>
      <c r="C2044" s="2"/>
      <c r="D2044" s="2"/>
      <c r="E2044" s="119"/>
      <c r="F2044" s="100"/>
      <c r="G2044" s="2"/>
      <c r="H2044" s="2"/>
    </row>
    <row r="2045" spans="1:8" ht="15" customHeight="1" x14ac:dyDescent="0.2">
      <c r="A2045">
        <v>270</v>
      </c>
      <c r="B2045" s="108"/>
      <c r="C2045" s="2"/>
      <c r="D2045" s="2"/>
      <c r="E2045" s="119"/>
      <c r="F2045" s="100"/>
      <c r="G2045" s="2"/>
      <c r="H2045" s="2"/>
    </row>
    <row r="2046" spans="1:8" ht="15" customHeight="1" x14ac:dyDescent="0.2">
      <c r="A2046">
        <v>271</v>
      </c>
      <c r="B2046" s="108"/>
      <c r="C2046" s="2"/>
      <c r="D2046" s="2"/>
      <c r="E2046" s="119"/>
      <c r="F2046" s="100"/>
      <c r="G2046" s="2"/>
      <c r="H2046" s="2"/>
    </row>
    <row r="2047" spans="1:8" ht="15" customHeight="1" x14ac:dyDescent="0.2">
      <c r="A2047">
        <v>272</v>
      </c>
      <c r="B2047" s="108"/>
      <c r="C2047" s="2"/>
      <c r="D2047" s="2"/>
      <c r="E2047" s="119"/>
      <c r="F2047" s="100"/>
      <c r="G2047" s="2"/>
      <c r="H2047" s="2"/>
    </row>
    <row r="2048" spans="1:8" ht="15" customHeight="1" x14ac:dyDescent="0.2">
      <c r="A2048">
        <v>273</v>
      </c>
      <c r="B2048" s="108"/>
      <c r="C2048" s="2"/>
      <c r="D2048" s="2"/>
      <c r="E2048" s="119"/>
      <c r="F2048" s="100"/>
      <c r="G2048" s="2"/>
      <c r="H2048" s="2"/>
    </row>
    <row r="2049" spans="1:8" ht="15" customHeight="1" x14ac:dyDescent="0.2">
      <c r="A2049">
        <v>274</v>
      </c>
      <c r="B2049" s="108"/>
      <c r="C2049" s="2"/>
      <c r="D2049" s="2"/>
      <c r="E2049" s="119"/>
      <c r="F2049" s="100"/>
      <c r="G2049" s="2"/>
      <c r="H2049" s="2"/>
    </row>
    <row r="2050" spans="1:8" ht="15" customHeight="1" x14ac:dyDescent="0.2">
      <c r="A2050">
        <v>275</v>
      </c>
      <c r="B2050" s="108"/>
      <c r="C2050" s="2"/>
      <c r="D2050" s="2"/>
      <c r="E2050" s="119"/>
      <c r="F2050" s="100"/>
      <c r="G2050" s="2"/>
      <c r="H2050" s="2"/>
    </row>
    <row r="2051" spans="1:8" ht="15" customHeight="1" x14ac:dyDescent="0.2">
      <c r="A2051">
        <v>276</v>
      </c>
      <c r="B2051" s="108"/>
      <c r="C2051" s="2"/>
      <c r="D2051" s="2"/>
      <c r="E2051" s="119"/>
      <c r="F2051" s="100"/>
      <c r="G2051" s="2"/>
      <c r="H2051" s="2"/>
    </row>
    <row r="2052" spans="1:8" ht="15" customHeight="1" x14ac:dyDescent="0.2">
      <c r="A2052">
        <v>277</v>
      </c>
      <c r="B2052" s="108"/>
      <c r="C2052" s="2"/>
      <c r="D2052" s="2"/>
      <c r="E2052" s="119"/>
      <c r="F2052" s="100"/>
      <c r="G2052" s="2"/>
      <c r="H2052" s="2"/>
    </row>
    <row r="2053" spans="1:8" ht="15" customHeight="1" x14ac:dyDescent="0.2">
      <c r="A2053">
        <v>278</v>
      </c>
      <c r="B2053" s="108"/>
      <c r="C2053" s="2"/>
      <c r="D2053" s="2"/>
      <c r="E2053" s="119"/>
      <c r="F2053" s="100"/>
      <c r="G2053" s="2"/>
      <c r="H2053" s="2"/>
    </row>
    <row r="2054" spans="1:8" ht="15" customHeight="1" x14ac:dyDescent="0.2">
      <c r="A2054">
        <v>279</v>
      </c>
      <c r="B2054" s="108"/>
      <c r="C2054" s="2"/>
      <c r="D2054" s="2"/>
      <c r="E2054" s="119"/>
      <c r="F2054" s="100"/>
      <c r="G2054" s="2"/>
      <c r="H2054" s="2"/>
    </row>
    <row r="2055" spans="1:8" ht="15" customHeight="1" x14ac:dyDescent="0.2">
      <c r="A2055">
        <v>280</v>
      </c>
      <c r="B2055" s="108"/>
      <c r="C2055" s="2"/>
      <c r="D2055" s="2"/>
      <c r="E2055" s="119"/>
      <c r="F2055" s="100"/>
      <c r="G2055" s="2"/>
      <c r="H2055" s="2"/>
    </row>
    <row r="2056" spans="1:8" ht="15" customHeight="1" x14ac:dyDescent="0.2">
      <c r="A2056">
        <v>281</v>
      </c>
      <c r="B2056" s="108"/>
      <c r="C2056" s="2"/>
      <c r="D2056" s="2"/>
      <c r="E2056" s="119"/>
      <c r="F2056" s="100"/>
      <c r="G2056" s="2"/>
      <c r="H2056" s="2"/>
    </row>
    <row r="2057" spans="1:8" ht="15" customHeight="1" x14ac:dyDescent="0.2">
      <c r="A2057">
        <v>282</v>
      </c>
      <c r="B2057" s="108"/>
      <c r="C2057" s="2"/>
      <c r="D2057" s="2"/>
      <c r="E2057" s="119"/>
      <c r="F2057" s="100"/>
      <c r="G2057" s="2"/>
      <c r="H2057" s="2"/>
    </row>
    <row r="2058" spans="1:8" ht="15" customHeight="1" x14ac:dyDescent="0.2">
      <c r="A2058">
        <v>283</v>
      </c>
      <c r="B2058" s="108"/>
      <c r="C2058" s="2"/>
      <c r="D2058" s="2"/>
      <c r="E2058" s="119"/>
      <c r="F2058" s="100"/>
      <c r="G2058" s="2"/>
      <c r="H2058" s="2"/>
    </row>
    <row r="2059" spans="1:8" ht="15" customHeight="1" x14ac:dyDescent="0.2">
      <c r="A2059">
        <v>284</v>
      </c>
      <c r="B2059" s="108"/>
      <c r="C2059" s="2"/>
      <c r="D2059" s="2"/>
      <c r="E2059" s="119"/>
      <c r="F2059" s="100"/>
      <c r="G2059" s="2"/>
      <c r="H2059" s="2"/>
    </row>
    <row r="2060" spans="1:8" ht="15" customHeight="1" x14ac:dyDescent="0.2">
      <c r="A2060">
        <v>285</v>
      </c>
      <c r="B2060" s="108"/>
      <c r="C2060" s="2"/>
      <c r="D2060" s="2"/>
      <c r="E2060" s="119"/>
      <c r="F2060" s="100"/>
      <c r="G2060" s="2"/>
      <c r="H2060" s="2"/>
    </row>
    <row r="2061" spans="1:8" ht="15" customHeight="1" x14ac:dyDescent="0.2">
      <c r="A2061">
        <v>286</v>
      </c>
      <c r="B2061" s="108"/>
      <c r="C2061" s="2"/>
      <c r="D2061" s="2"/>
      <c r="E2061" s="119"/>
      <c r="F2061" s="100"/>
      <c r="G2061" s="2"/>
      <c r="H2061" s="2"/>
    </row>
    <row r="2062" spans="1:8" ht="15" customHeight="1" x14ac:dyDescent="0.2">
      <c r="A2062">
        <v>287</v>
      </c>
      <c r="B2062" s="108"/>
      <c r="C2062" s="2"/>
      <c r="D2062" s="2"/>
      <c r="E2062" s="119"/>
      <c r="F2062" s="100"/>
      <c r="G2062" s="2"/>
      <c r="H2062" s="2"/>
    </row>
    <row r="2063" spans="1:8" ht="15" customHeight="1" x14ac:dyDescent="0.2">
      <c r="A2063">
        <v>288</v>
      </c>
      <c r="B2063" s="108"/>
      <c r="C2063" s="2"/>
      <c r="D2063" s="2"/>
      <c r="E2063" s="119"/>
      <c r="F2063" s="100"/>
      <c r="G2063" s="2"/>
      <c r="H2063" s="2"/>
    </row>
    <row r="2064" spans="1:8" ht="15" customHeight="1" x14ac:dyDescent="0.2">
      <c r="A2064">
        <v>289</v>
      </c>
      <c r="B2064" s="108"/>
      <c r="C2064" s="2"/>
      <c r="D2064" s="2"/>
      <c r="E2064" s="119"/>
      <c r="F2064" s="100"/>
      <c r="G2064" s="2"/>
      <c r="H2064" s="2"/>
    </row>
    <row r="2065" spans="1:8" ht="15" customHeight="1" x14ac:dyDescent="0.2">
      <c r="A2065">
        <v>290</v>
      </c>
      <c r="B2065" s="108"/>
      <c r="C2065" s="2"/>
      <c r="D2065" s="2"/>
      <c r="E2065" s="119"/>
      <c r="F2065" s="100"/>
      <c r="G2065" s="2"/>
      <c r="H2065" s="2"/>
    </row>
    <row r="2066" spans="1:8" ht="15" customHeight="1" x14ac:dyDescent="0.2">
      <c r="A2066">
        <v>291</v>
      </c>
      <c r="B2066" s="108"/>
      <c r="C2066" s="2"/>
      <c r="D2066" s="2"/>
      <c r="E2066" s="119"/>
      <c r="F2066" s="100"/>
      <c r="G2066" s="2"/>
      <c r="H2066" s="2"/>
    </row>
    <row r="2067" spans="1:8" ht="15" customHeight="1" x14ac:dyDescent="0.2">
      <c r="A2067">
        <v>292</v>
      </c>
      <c r="B2067" s="108"/>
      <c r="C2067" s="2"/>
      <c r="D2067" s="2"/>
      <c r="E2067" s="119"/>
      <c r="F2067" s="100"/>
      <c r="G2067" s="2"/>
      <c r="H2067" s="2"/>
    </row>
    <row r="2068" spans="1:8" ht="15" customHeight="1" x14ac:dyDescent="0.2">
      <c r="A2068">
        <v>293</v>
      </c>
      <c r="B2068" s="108"/>
      <c r="C2068" s="2"/>
      <c r="D2068" s="2"/>
      <c r="E2068" s="119"/>
      <c r="F2068" s="100"/>
      <c r="G2068" s="2"/>
      <c r="H2068" s="2"/>
    </row>
    <row r="2069" spans="1:8" ht="15" customHeight="1" x14ac:dyDescent="0.2">
      <c r="A2069">
        <v>294</v>
      </c>
      <c r="B2069" s="108"/>
      <c r="C2069" s="2"/>
      <c r="D2069" s="2"/>
      <c r="E2069" s="119"/>
      <c r="F2069" s="100"/>
      <c r="G2069" s="2"/>
      <c r="H2069" s="2"/>
    </row>
    <row r="2070" spans="1:8" ht="15" customHeight="1" x14ac:dyDescent="0.2">
      <c r="A2070">
        <v>295</v>
      </c>
      <c r="B2070" s="108"/>
      <c r="C2070" s="2"/>
      <c r="D2070" s="2"/>
      <c r="E2070" s="119"/>
      <c r="F2070" s="100"/>
      <c r="G2070" s="2"/>
      <c r="H2070" s="2"/>
    </row>
    <row r="2071" spans="1:8" ht="15" customHeight="1" x14ac:dyDescent="0.2">
      <c r="A2071">
        <v>296</v>
      </c>
      <c r="B2071" s="108"/>
      <c r="C2071" s="2"/>
      <c r="D2071" s="2"/>
      <c r="E2071" s="119"/>
      <c r="F2071" s="100"/>
      <c r="G2071" s="2"/>
      <c r="H2071" s="2"/>
    </row>
    <row r="2072" spans="1:8" ht="15" customHeight="1" x14ac:dyDescent="0.2">
      <c r="A2072">
        <v>297</v>
      </c>
      <c r="B2072" s="108"/>
      <c r="C2072" s="2"/>
      <c r="D2072" s="2"/>
      <c r="E2072" s="119"/>
      <c r="F2072" s="100"/>
      <c r="G2072" s="2"/>
      <c r="H2072" s="2"/>
    </row>
    <row r="2073" spans="1:8" ht="15" customHeight="1" x14ac:dyDescent="0.2">
      <c r="A2073">
        <v>298</v>
      </c>
      <c r="B2073" s="108"/>
      <c r="C2073" s="2"/>
      <c r="D2073" s="2"/>
      <c r="E2073" s="119"/>
      <c r="F2073" s="100"/>
      <c r="G2073" s="2"/>
      <c r="H2073" s="2"/>
    </row>
    <row r="2074" spans="1:8" ht="15" customHeight="1" x14ac:dyDescent="0.2">
      <c r="A2074">
        <v>299</v>
      </c>
      <c r="B2074" s="108"/>
      <c r="C2074" s="2"/>
      <c r="D2074" s="2"/>
      <c r="E2074" s="119"/>
      <c r="F2074" s="100"/>
      <c r="G2074" s="2"/>
      <c r="H2074" s="2"/>
    </row>
    <row r="2075" spans="1:8" ht="15" customHeight="1" x14ac:dyDescent="0.2">
      <c r="A2075">
        <v>300</v>
      </c>
      <c r="B2075" s="108"/>
      <c r="C2075" s="2"/>
      <c r="D2075" s="2"/>
      <c r="E2075" s="119"/>
      <c r="F2075" s="100"/>
      <c r="G2075" s="2"/>
      <c r="H2075" s="2"/>
    </row>
    <row r="2076" spans="1:8" ht="15" customHeight="1" x14ac:dyDescent="0.2">
      <c r="A2076">
        <v>301</v>
      </c>
      <c r="B2076" s="108"/>
      <c r="C2076" s="2"/>
      <c r="D2076" s="2"/>
      <c r="E2076" s="119"/>
      <c r="F2076" s="100"/>
      <c r="G2076" s="2"/>
      <c r="H2076" s="2"/>
    </row>
    <row r="2077" spans="1:8" ht="15" customHeight="1" x14ac:dyDescent="0.2">
      <c r="A2077">
        <v>302</v>
      </c>
      <c r="B2077" s="108"/>
      <c r="C2077" s="2"/>
      <c r="D2077" s="2"/>
      <c r="E2077" s="119"/>
      <c r="F2077" s="100"/>
      <c r="G2077" s="2"/>
      <c r="H2077" s="2"/>
    </row>
    <row r="2078" spans="1:8" ht="15" customHeight="1" x14ac:dyDescent="0.2">
      <c r="A2078">
        <v>303</v>
      </c>
      <c r="B2078" s="108"/>
      <c r="C2078" s="2"/>
      <c r="D2078" s="2"/>
      <c r="E2078" s="119"/>
      <c r="F2078" s="100"/>
      <c r="G2078" s="2"/>
      <c r="H2078" s="2"/>
    </row>
    <row r="2079" spans="1:8" ht="15" customHeight="1" x14ac:dyDescent="0.2">
      <c r="A2079">
        <v>304</v>
      </c>
      <c r="B2079" s="108"/>
      <c r="C2079" s="2"/>
      <c r="D2079" s="2"/>
      <c r="E2079" s="119"/>
      <c r="F2079" s="100"/>
      <c r="G2079" s="2"/>
      <c r="H2079" s="2"/>
    </row>
    <row r="2080" spans="1:8" ht="15" customHeight="1" x14ac:dyDescent="0.2">
      <c r="A2080">
        <v>305</v>
      </c>
      <c r="B2080" s="108"/>
      <c r="C2080" s="2"/>
      <c r="D2080" s="2"/>
      <c r="E2080" s="119"/>
      <c r="F2080" s="100"/>
      <c r="G2080" s="2"/>
      <c r="H2080" s="2"/>
    </row>
    <row r="2081" spans="1:8" ht="15" customHeight="1" x14ac:dyDescent="0.2">
      <c r="A2081">
        <v>306</v>
      </c>
      <c r="B2081" s="108"/>
      <c r="C2081" s="2"/>
      <c r="D2081" s="2"/>
      <c r="E2081" s="119"/>
      <c r="F2081" s="100"/>
      <c r="G2081" s="2"/>
      <c r="H2081" s="2"/>
    </row>
    <row r="2082" spans="1:8" ht="15" customHeight="1" x14ac:dyDescent="0.2">
      <c r="A2082">
        <v>307</v>
      </c>
      <c r="B2082" s="108"/>
      <c r="C2082" s="2"/>
      <c r="D2082" s="2"/>
      <c r="E2082" s="119"/>
      <c r="F2082" s="100"/>
      <c r="G2082" s="2"/>
      <c r="H2082" s="2"/>
    </row>
    <row r="2083" spans="1:8" ht="15" customHeight="1" x14ac:dyDescent="0.2">
      <c r="A2083">
        <v>308</v>
      </c>
      <c r="B2083" s="108"/>
      <c r="C2083" s="2"/>
      <c r="D2083" s="2"/>
      <c r="E2083" s="119"/>
      <c r="F2083" s="100"/>
      <c r="G2083" s="2"/>
      <c r="H2083" s="2"/>
    </row>
    <row r="2084" spans="1:8" ht="15" customHeight="1" x14ac:dyDescent="0.2">
      <c r="A2084">
        <v>309</v>
      </c>
      <c r="B2084" s="108"/>
      <c r="C2084" s="2"/>
      <c r="D2084" s="2"/>
      <c r="E2084" s="119"/>
      <c r="F2084" s="100"/>
      <c r="G2084" s="2"/>
      <c r="H2084" s="2"/>
    </row>
    <row r="2085" spans="1:8" ht="15" customHeight="1" x14ac:dyDescent="0.2">
      <c r="A2085">
        <v>310</v>
      </c>
      <c r="B2085" s="108"/>
      <c r="C2085" s="2"/>
      <c r="D2085" s="2"/>
      <c r="E2085" s="119"/>
      <c r="F2085" s="100"/>
      <c r="G2085" s="2"/>
      <c r="H2085" s="2"/>
    </row>
    <row r="2086" spans="1:8" ht="15" customHeight="1" x14ac:dyDescent="0.2">
      <c r="A2086">
        <v>311</v>
      </c>
      <c r="B2086" s="108"/>
      <c r="C2086" s="2"/>
      <c r="D2086" s="2"/>
      <c r="E2086" s="119"/>
      <c r="F2086" s="100"/>
      <c r="G2086" s="2"/>
      <c r="H2086" s="2"/>
    </row>
    <row r="2087" spans="1:8" ht="15" customHeight="1" x14ac:dyDescent="0.2">
      <c r="A2087">
        <v>312</v>
      </c>
      <c r="B2087" s="108"/>
      <c r="C2087" s="2"/>
      <c r="D2087" s="2"/>
      <c r="E2087" s="119"/>
      <c r="F2087" s="100"/>
      <c r="G2087" s="2"/>
      <c r="H2087" s="2"/>
    </row>
    <row r="2088" spans="1:8" ht="15" customHeight="1" x14ac:dyDescent="0.2">
      <c r="A2088">
        <v>313</v>
      </c>
      <c r="B2088" s="108"/>
      <c r="C2088" s="2"/>
      <c r="D2088" s="2"/>
      <c r="E2088" s="119"/>
      <c r="F2088" s="100"/>
      <c r="G2088" s="2"/>
      <c r="H2088" s="2"/>
    </row>
    <row r="2089" spans="1:8" ht="15" customHeight="1" x14ac:dyDescent="0.2">
      <c r="A2089">
        <v>314</v>
      </c>
      <c r="B2089" s="108"/>
      <c r="C2089" s="2"/>
      <c r="D2089" s="2"/>
      <c r="E2089" s="119"/>
      <c r="F2089" s="100"/>
      <c r="G2089" s="2"/>
      <c r="H2089" s="2"/>
    </row>
    <row r="2090" spans="1:8" ht="15" customHeight="1" x14ac:dyDescent="0.2">
      <c r="A2090">
        <v>315</v>
      </c>
      <c r="B2090" s="108"/>
      <c r="C2090" s="2"/>
      <c r="D2090" s="2"/>
      <c r="E2090" s="119"/>
      <c r="F2090" s="100"/>
      <c r="G2090" s="2"/>
      <c r="H2090" s="2"/>
    </row>
    <row r="2091" spans="1:8" ht="15" customHeight="1" x14ac:dyDescent="0.2">
      <c r="A2091">
        <v>316</v>
      </c>
      <c r="B2091" s="108"/>
      <c r="C2091" s="2"/>
      <c r="D2091" s="2"/>
      <c r="E2091" s="119"/>
      <c r="F2091" s="100"/>
      <c r="G2091" s="2"/>
      <c r="H2091" s="2"/>
    </row>
    <row r="2092" spans="1:8" ht="15" customHeight="1" x14ac:dyDescent="0.2">
      <c r="A2092">
        <v>317</v>
      </c>
      <c r="B2092" s="108"/>
      <c r="C2092" s="2"/>
      <c r="D2092" s="2"/>
      <c r="E2092" s="119"/>
      <c r="F2092" s="100"/>
      <c r="G2092" s="2"/>
      <c r="H2092" s="2"/>
    </row>
    <row r="2093" spans="1:8" ht="15" customHeight="1" x14ac:dyDescent="0.2">
      <c r="A2093">
        <v>318</v>
      </c>
      <c r="B2093" s="108"/>
      <c r="C2093" s="2"/>
      <c r="D2093" s="2"/>
      <c r="E2093" s="119"/>
      <c r="F2093" s="100"/>
      <c r="G2093" s="2"/>
      <c r="H2093" s="2"/>
    </row>
    <row r="2094" spans="1:8" ht="15" customHeight="1" x14ac:dyDescent="0.2">
      <c r="A2094">
        <v>319</v>
      </c>
      <c r="B2094" s="108"/>
      <c r="C2094" s="2"/>
      <c r="D2094" s="2"/>
      <c r="E2094" s="119"/>
      <c r="F2094" s="100"/>
      <c r="G2094" s="2"/>
      <c r="H2094" s="2"/>
    </row>
    <row r="2095" spans="1:8" ht="15" customHeight="1" x14ac:dyDescent="0.2">
      <c r="A2095">
        <v>320</v>
      </c>
      <c r="B2095" s="108"/>
      <c r="C2095" s="2"/>
      <c r="D2095" s="2"/>
      <c r="E2095" s="119"/>
      <c r="F2095" s="100"/>
      <c r="G2095" s="2"/>
      <c r="H2095" s="2"/>
    </row>
    <row r="2096" spans="1:8" ht="15" customHeight="1" x14ac:dyDescent="0.2">
      <c r="A2096">
        <v>321</v>
      </c>
      <c r="B2096" s="108"/>
      <c r="C2096" s="2"/>
      <c r="D2096" s="2"/>
      <c r="E2096" s="119"/>
      <c r="F2096" s="100"/>
      <c r="G2096" s="2"/>
      <c r="H2096" s="2"/>
    </row>
    <row r="2097" spans="1:8" ht="15" customHeight="1" x14ac:dyDescent="0.2">
      <c r="A2097">
        <v>322</v>
      </c>
      <c r="B2097" s="108"/>
      <c r="C2097" s="2"/>
      <c r="D2097" s="2"/>
      <c r="E2097" s="119"/>
      <c r="F2097" s="100"/>
      <c r="G2097" s="2"/>
      <c r="H2097" s="2"/>
    </row>
    <row r="2098" spans="1:8" ht="15" customHeight="1" x14ac:dyDescent="0.2">
      <c r="A2098">
        <v>323</v>
      </c>
      <c r="B2098" s="108"/>
      <c r="C2098" s="2"/>
      <c r="D2098" s="2"/>
      <c r="E2098" s="119"/>
      <c r="F2098" s="100"/>
      <c r="G2098" s="2"/>
      <c r="H2098" s="2"/>
    </row>
    <row r="2099" spans="1:8" ht="15" customHeight="1" x14ac:dyDescent="0.2">
      <c r="A2099">
        <v>324</v>
      </c>
      <c r="B2099" s="108"/>
      <c r="C2099" s="2"/>
      <c r="D2099" s="2"/>
      <c r="E2099" s="119"/>
      <c r="F2099" s="100"/>
      <c r="G2099" s="2"/>
      <c r="H2099" s="2"/>
    </row>
    <row r="2100" spans="1:8" ht="15" customHeight="1" x14ac:dyDescent="0.2">
      <c r="A2100">
        <v>325</v>
      </c>
      <c r="B2100" s="108"/>
      <c r="C2100" s="2"/>
      <c r="D2100" s="2"/>
      <c r="E2100" s="119"/>
      <c r="F2100" s="100"/>
      <c r="G2100" s="2"/>
      <c r="H2100" s="2"/>
    </row>
    <row r="2101" spans="1:8" ht="15" customHeight="1" x14ac:dyDescent="0.2">
      <c r="A2101">
        <v>326</v>
      </c>
      <c r="B2101" s="108"/>
      <c r="C2101" s="2"/>
      <c r="D2101" s="2"/>
      <c r="E2101" s="119"/>
      <c r="F2101" s="100"/>
      <c r="G2101" s="2"/>
      <c r="H2101" s="2"/>
    </row>
    <row r="2102" spans="1:8" ht="15" customHeight="1" x14ac:dyDescent="0.2">
      <c r="A2102">
        <v>327</v>
      </c>
      <c r="B2102" s="108"/>
      <c r="C2102" s="2"/>
      <c r="D2102" s="2"/>
      <c r="E2102" s="119"/>
      <c r="F2102" s="100"/>
      <c r="G2102" s="2"/>
      <c r="H2102" s="2"/>
    </row>
    <row r="2103" spans="1:8" ht="15" customHeight="1" x14ac:dyDescent="0.2">
      <c r="A2103">
        <v>328</v>
      </c>
      <c r="B2103" s="108"/>
      <c r="C2103" s="2"/>
      <c r="D2103" s="2"/>
      <c r="E2103" s="119"/>
      <c r="F2103" s="100"/>
      <c r="G2103" s="2"/>
      <c r="H2103" s="2"/>
    </row>
    <row r="2104" spans="1:8" ht="15" customHeight="1" x14ac:dyDescent="0.2">
      <c r="A2104">
        <v>329</v>
      </c>
      <c r="B2104" s="108"/>
      <c r="C2104" s="2"/>
      <c r="D2104" s="2"/>
      <c r="E2104" s="119"/>
      <c r="F2104" s="100"/>
      <c r="G2104" s="2"/>
      <c r="H2104" s="2"/>
    </row>
    <row r="2105" spans="1:8" ht="15" customHeight="1" x14ac:dyDescent="0.2">
      <c r="A2105">
        <v>330</v>
      </c>
      <c r="B2105" s="108"/>
      <c r="C2105" s="2"/>
      <c r="D2105" s="2"/>
      <c r="E2105" s="119"/>
      <c r="F2105" s="100"/>
      <c r="G2105" s="2"/>
      <c r="H2105" s="2"/>
    </row>
    <row r="2106" spans="1:8" ht="15" customHeight="1" x14ac:dyDescent="0.2">
      <c r="A2106">
        <v>331</v>
      </c>
      <c r="B2106" s="108"/>
      <c r="C2106" s="2"/>
      <c r="D2106" s="2"/>
      <c r="E2106" s="119"/>
      <c r="F2106" s="100"/>
      <c r="G2106" s="2"/>
      <c r="H2106" s="2"/>
    </row>
    <row r="2107" spans="1:8" ht="15" customHeight="1" x14ac:dyDescent="0.2">
      <c r="A2107">
        <v>332</v>
      </c>
      <c r="B2107" s="108"/>
      <c r="C2107" s="2"/>
      <c r="D2107" s="2"/>
      <c r="E2107" s="119"/>
      <c r="F2107" s="100"/>
      <c r="G2107" s="2"/>
      <c r="H2107" s="2"/>
    </row>
    <row r="2108" spans="1:8" ht="15" customHeight="1" x14ac:dyDescent="0.2">
      <c r="A2108">
        <v>333</v>
      </c>
      <c r="B2108" s="108"/>
      <c r="C2108" s="2"/>
      <c r="D2108" s="2"/>
      <c r="E2108" s="119"/>
      <c r="F2108" s="100"/>
      <c r="G2108" s="2"/>
      <c r="H2108" s="2"/>
    </row>
    <row r="2109" spans="1:8" ht="15" customHeight="1" x14ac:dyDescent="0.2">
      <c r="A2109">
        <v>334</v>
      </c>
      <c r="B2109" s="108"/>
      <c r="C2109" s="2"/>
      <c r="D2109" s="2"/>
      <c r="E2109" s="119"/>
      <c r="F2109" s="100"/>
      <c r="G2109" s="2"/>
      <c r="H2109" s="2"/>
    </row>
    <row r="2110" spans="1:8" ht="15" customHeight="1" x14ac:dyDescent="0.2">
      <c r="A2110">
        <v>335</v>
      </c>
      <c r="B2110" s="108"/>
      <c r="C2110" s="2"/>
      <c r="D2110" s="2"/>
      <c r="E2110" s="119"/>
      <c r="F2110" s="100"/>
      <c r="G2110" s="2"/>
      <c r="H2110" s="2"/>
    </row>
    <row r="2111" spans="1:8" ht="15" customHeight="1" x14ac:dyDescent="0.2">
      <c r="A2111">
        <v>336</v>
      </c>
      <c r="B2111" s="108"/>
      <c r="C2111" s="2"/>
      <c r="D2111" s="2"/>
      <c r="E2111" s="119"/>
      <c r="F2111" s="100"/>
      <c r="G2111" s="2"/>
      <c r="H2111" s="2"/>
    </row>
    <row r="2112" spans="1:8" ht="15" customHeight="1" x14ac:dyDescent="0.2">
      <c r="A2112">
        <v>337</v>
      </c>
      <c r="B2112" s="108"/>
      <c r="C2112" s="2"/>
      <c r="D2112" s="2"/>
      <c r="E2112" s="119"/>
      <c r="F2112" s="100"/>
      <c r="G2112" s="2"/>
      <c r="H2112" s="2"/>
    </row>
    <row r="2113" spans="1:8" ht="15" customHeight="1" x14ac:dyDescent="0.2">
      <c r="A2113">
        <v>338</v>
      </c>
      <c r="B2113" s="108"/>
      <c r="C2113" s="2"/>
      <c r="D2113" s="2"/>
      <c r="E2113" s="119"/>
      <c r="F2113" s="100"/>
      <c r="G2113" s="2"/>
      <c r="H2113" s="2"/>
    </row>
    <row r="2114" spans="1:8" ht="15" customHeight="1" x14ac:dyDescent="0.2">
      <c r="A2114">
        <v>339</v>
      </c>
      <c r="B2114" s="108"/>
      <c r="C2114" s="2"/>
      <c r="D2114" s="2"/>
      <c r="E2114" s="119"/>
      <c r="F2114" s="100"/>
      <c r="G2114" s="2"/>
      <c r="H2114" s="2"/>
    </row>
    <row r="2115" spans="1:8" ht="15" customHeight="1" x14ac:dyDescent="0.2">
      <c r="A2115">
        <v>340</v>
      </c>
      <c r="B2115" s="108"/>
      <c r="C2115" s="2"/>
      <c r="D2115" s="2"/>
      <c r="E2115" s="119"/>
      <c r="F2115" s="100"/>
      <c r="G2115" s="2"/>
      <c r="H2115" s="2"/>
    </row>
    <row r="2116" spans="1:8" ht="15" customHeight="1" x14ac:dyDescent="0.2">
      <c r="A2116">
        <v>341</v>
      </c>
      <c r="B2116" s="108"/>
      <c r="C2116" s="2"/>
      <c r="D2116" s="2"/>
      <c r="E2116" s="119"/>
      <c r="F2116" s="100"/>
      <c r="G2116" s="2"/>
      <c r="H2116" s="2"/>
    </row>
    <row r="2117" spans="1:8" ht="15" customHeight="1" x14ac:dyDescent="0.2">
      <c r="A2117">
        <v>342</v>
      </c>
      <c r="B2117" s="108"/>
      <c r="C2117" s="2"/>
      <c r="D2117" s="2"/>
      <c r="E2117" s="119"/>
      <c r="F2117" s="100"/>
      <c r="G2117" s="2"/>
      <c r="H2117" s="2"/>
    </row>
    <row r="2118" spans="1:8" ht="15" customHeight="1" x14ac:dyDescent="0.2">
      <c r="A2118">
        <v>343</v>
      </c>
      <c r="B2118" s="108"/>
      <c r="C2118" s="2"/>
      <c r="D2118" s="2"/>
      <c r="E2118" s="119"/>
      <c r="F2118" s="100"/>
      <c r="G2118" s="2"/>
      <c r="H2118" s="2"/>
    </row>
    <row r="2119" spans="1:8" ht="15" customHeight="1" x14ac:dyDescent="0.2">
      <c r="A2119">
        <v>344</v>
      </c>
      <c r="B2119" s="108"/>
      <c r="C2119" s="2"/>
      <c r="D2119" s="2"/>
      <c r="E2119" s="119"/>
      <c r="F2119" s="100"/>
      <c r="G2119" s="2"/>
      <c r="H2119" s="2"/>
    </row>
    <row r="2120" spans="1:8" ht="15" customHeight="1" x14ac:dyDescent="0.2">
      <c r="A2120">
        <v>345</v>
      </c>
      <c r="B2120" s="108"/>
      <c r="C2120" s="2"/>
      <c r="D2120" s="2"/>
      <c r="E2120" s="119"/>
      <c r="F2120" s="100"/>
      <c r="G2120" s="2"/>
      <c r="H2120" s="2"/>
    </row>
    <row r="2121" spans="1:8" ht="15" customHeight="1" x14ac:dyDescent="0.2">
      <c r="A2121">
        <v>346</v>
      </c>
      <c r="B2121" s="108"/>
      <c r="C2121" s="2"/>
      <c r="D2121" s="2"/>
      <c r="E2121" s="119"/>
      <c r="F2121" s="100"/>
      <c r="G2121" s="2"/>
      <c r="H2121" s="2"/>
    </row>
    <row r="2122" spans="1:8" ht="15" customHeight="1" x14ac:dyDescent="0.2">
      <c r="A2122">
        <v>347</v>
      </c>
      <c r="B2122" s="108"/>
      <c r="C2122" s="2"/>
      <c r="D2122" s="2"/>
      <c r="E2122" s="119"/>
      <c r="F2122" s="100"/>
      <c r="G2122" s="2"/>
      <c r="H2122" s="2"/>
    </row>
    <row r="2123" spans="1:8" ht="15" customHeight="1" x14ac:dyDescent="0.2">
      <c r="A2123">
        <v>348</v>
      </c>
      <c r="B2123" s="108"/>
      <c r="C2123" s="2"/>
      <c r="D2123" s="2"/>
      <c r="E2123" s="119"/>
      <c r="F2123" s="100"/>
      <c r="G2123" s="2"/>
      <c r="H2123" s="2"/>
    </row>
    <row r="2124" spans="1:8" ht="15" customHeight="1" x14ac:dyDescent="0.2">
      <c r="A2124">
        <v>349</v>
      </c>
      <c r="B2124" s="108"/>
      <c r="C2124" s="2"/>
      <c r="D2124" s="2"/>
      <c r="E2124" s="119"/>
      <c r="F2124" s="100"/>
      <c r="G2124" s="2"/>
      <c r="H2124" s="2"/>
    </row>
    <row r="2125" spans="1:8" ht="15" customHeight="1" x14ac:dyDescent="0.2">
      <c r="A2125">
        <v>350</v>
      </c>
      <c r="B2125" s="108"/>
      <c r="C2125" s="2"/>
      <c r="D2125" s="2"/>
      <c r="E2125" s="119"/>
      <c r="F2125" s="100"/>
      <c r="G2125" s="2"/>
      <c r="H2125" s="2"/>
    </row>
    <row r="2126" spans="1:8" ht="15" customHeight="1" x14ac:dyDescent="0.2">
      <c r="A2126">
        <v>351</v>
      </c>
      <c r="B2126" s="108"/>
      <c r="C2126" s="2"/>
      <c r="D2126" s="2"/>
      <c r="E2126" s="119"/>
      <c r="F2126" s="100"/>
      <c r="G2126" s="2"/>
      <c r="H2126" s="2"/>
    </row>
    <row r="2127" spans="1:8" ht="15" customHeight="1" x14ac:dyDescent="0.2">
      <c r="A2127">
        <v>352</v>
      </c>
      <c r="B2127" s="108"/>
      <c r="C2127" s="2"/>
      <c r="D2127" s="2"/>
      <c r="E2127" s="119"/>
      <c r="F2127" s="100"/>
      <c r="G2127" s="2"/>
      <c r="H2127" s="2"/>
    </row>
    <row r="2128" spans="1:8" ht="15" customHeight="1" x14ac:dyDescent="0.2">
      <c r="A2128">
        <v>353</v>
      </c>
      <c r="B2128" s="108"/>
      <c r="C2128" s="2"/>
      <c r="D2128" s="2"/>
      <c r="E2128" s="119"/>
      <c r="F2128" s="100"/>
      <c r="G2128" s="2"/>
      <c r="H2128" s="2"/>
    </row>
    <row r="2129" spans="1:8" ht="15" customHeight="1" x14ac:dyDescent="0.2">
      <c r="A2129">
        <v>354</v>
      </c>
      <c r="B2129" s="108"/>
      <c r="C2129" s="2"/>
      <c r="D2129" s="2"/>
      <c r="E2129" s="119"/>
      <c r="F2129" s="100"/>
      <c r="G2129" s="2"/>
      <c r="H2129" s="2"/>
    </row>
    <row r="2130" spans="1:8" ht="15" customHeight="1" x14ac:dyDescent="0.2">
      <c r="A2130">
        <v>355</v>
      </c>
      <c r="B2130" s="108"/>
      <c r="C2130" s="2"/>
      <c r="D2130" s="2"/>
      <c r="E2130" s="119"/>
      <c r="F2130" s="100"/>
      <c r="G2130" s="2"/>
      <c r="H2130" s="2"/>
    </row>
    <row r="2131" spans="1:8" ht="15" customHeight="1" x14ac:dyDescent="0.2">
      <c r="A2131">
        <v>356</v>
      </c>
      <c r="B2131" s="108"/>
      <c r="C2131" s="2"/>
      <c r="D2131" s="2"/>
      <c r="E2131" s="119"/>
      <c r="F2131" s="100"/>
      <c r="G2131" s="2"/>
      <c r="H2131" s="2"/>
    </row>
    <row r="2132" spans="1:8" ht="15" customHeight="1" x14ac:dyDescent="0.2">
      <c r="A2132">
        <v>357</v>
      </c>
      <c r="B2132" s="108"/>
      <c r="C2132" s="2"/>
      <c r="D2132" s="2"/>
      <c r="E2132" s="119"/>
      <c r="F2132" s="100"/>
      <c r="G2132" s="2"/>
      <c r="H2132" s="2"/>
    </row>
    <row r="2133" spans="1:8" ht="15" customHeight="1" x14ac:dyDescent="0.2">
      <c r="A2133">
        <v>358</v>
      </c>
      <c r="B2133" s="108"/>
      <c r="C2133" s="2"/>
      <c r="D2133" s="2"/>
      <c r="E2133" s="119"/>
      <c r="F2133" s="100"/>
      <c r="G2133" s="2"/>
      <c r="H2133" s="2"/>
    </row>
    <row r="2134" spans="1:8" ht="15" customHeight="1" x14ac:dyDescent="0.2">
      <c r="A2134">
        <v>359</v>
      </c>
      <c r="B2134" s="108"/>
      <c r="C2134" s="2"/>
      <c r="D2134" s="2"/>
      <c r="E2134" s="119"/>
      <c r="F2134" s="100"/>
      <c r="G2134" s="2"/>
      <c r="H2134" s="2"/>
    </row>
    <row r="2135" spans="1:8" ht="15" customHeight="1" x14ac:dyDescent="0.2">
      <c r="A2135">
        <v>360</v>
      </c>
      <c r="B2135" s="108"/>
      <c r="C2135" s="2"/>
      <c r="D2135" s="2"/>
      <c r="E2135" s="119"/>
      <c r="F2135" s="100"/>
      <c r="G2135" s="2"/>
      <c r="H2135" s="2"/>
    </row>
    <row r="2136" spans="1:8" ht="15" customHeight="1" x14ac:dyDescent="0.2">
      <c r="A2136">
        <v>361</v>
      </c>
      <c r="B2136" s="108"/>
      <c r="C2136" s="2"/>
      <c r="D2136" s="2"/>
      <c r="E2136" s="119"/>
      <c r="F2136" s="100"/>
      <c r="G2136" s="2"/>
      <c r="H2136" s="2"/>
    </row>
    <row r="2137" spans="1:8" ht="15" customHeight="1" x14ac:dyDescent="0.2">
      <c r="A2137">
        <v>362</v>
      </c>
      <c r="B2137" s="108"/>
      <c r="C2137" s="2"/>
      <c r="D2137" s="2"/>
      <c r="E2137" s="119"/>
      <c r="F2137" s="100"/>
      <c r="G2137" s="2"/>
      <c r="H2137" s="2"/>
    </row>
    <row r="2138" spans="1:8" ht="15" customHeight="1" x14ac:dyDescent="0.2">
      <c r="A2138">
        <v>363</v>
      </c>
      <c r="B2138" s="108"/>
      <c r="C2138" s="2"/>
      <c r="D2138" s="2"/>
      <c r="E2138" s="119"/>
      <c r="F2138" s="100"/>
      <c r="G2138" s="2"/>
      <c r="H2138" s="2"/>
    </row>
    <row r="2139" spans="1:8" ht="15" customHeight="1" x14ac:dyDescent="0.2">
      <c r="A2139">
        <v>364</v>
      </c>
      <c r="B2139" s="108"/>
      <c r="C2139" s="2"/>
      <c r="D2139" s="2"/>
      <c r="E2139" s="119"/>
      <c r="F2139" s="100"/>
      <c r="G2139" s="2"/>
      <c r="H2139" s="2"/>
    </row>
    <row r="2140" spans="1:8" ht="15" customHeight="1" x14ac:dyDescent="0.2">
      <c r="A2140">
        <v>365</v>
      </c>
      <c r="B2140" s="108"/>
      <c r="C2140" s="2"/>
      <c r="D2140" s="2"/>
      <c r="E2140" s="119"/>
      <c r="F2140" s="100"/>
      <c r="G2140" s="2"/>
      <c r="H2140" s="2"/>
    </row>
    <row r="2141" spans="1:8" ht="15" customHeight="1" x14ac:dyDescent="0.2">
      <c r="A2141">
        <v>366</v>
      </c>
      <c r="B2141" s="108"/>
      <c r="C2141" s="2"/>
      <c r="D2141" s="2"/>
      <c r="E2141" s="119"/>
      <c r="F2141" s="100"/>
      <c r="G2141" s="2"/>
      <c r="H2141" s="2"/>
    </row>
    <row r="2142" spans="1:8" ht="15" customHeight="1" x14ac:dyDescent="0.2">
      <c r="A2142">
        <v>367</v>
      </c>
      <c r="B2142" s="108"/>
      <c r="C2142" s="2"/>
      <c r="D2142" s="2"/>
      <c r="E2142" s="119"/>
      <c r="F2142" s="100"/>
      <c r="G2142" s="2"/>
      <c r="H2142" s="2"/>
    </row>
    <row r="2143" spans="1:8" ht="15" customHeight="1" x14ac:dyDescent="0.2">
      <c r="A2143">
        <v>368</v>
      </c>
      <c r="B2143" s="108"/>
      <c r="C2143" s="2"/>
      <c r="D2143" s="2"/>
      <c r="E2143" s="119"/>
      <c r="F2143" s="100"/>
      <c r="G2143" s="2"/>
      <c r="H2143" s="2"/>
    </row>
    <row r="2144" spans="1:8" ht="15" customHeight="1" x14ac:dyDescent="0.2">
      <c r="A2144">
        <v>369</v>
      </c>
      <c r="B2144" s="108"/>
      <c r="C2144" s="2"/>
      <c r="D2144" s="2"/>
      <c r="E2144" s="119"/>
      <c r="F2144" s="100"/>
      <c r="G2144" s="2"/>
      <c r="H2144" s="2"/>
    </row>
    <row r="2145" spans="1:8" ht="15" customHeight="1" x14ac:dyDescent="0.2">
      <c r="A2145">
        <v>370</v>
      </c>
      <c r="B2145" s="108"/>
      <c r="C2145" s="2"/>
      <c r="D2145" s="2"/>
      <c r="E2145" s="119"/>
      <c r="F2145" s="100"/>
      <c r="G2145" s="2"/>
      <c r="H2145" s="2"/>
    </row>
    <row r="2146" spans="1:8" ht="15" customHeight="1" x14ac:dyDescent="0.2">
      <c r="A2146">
        <v>371</v>
      </c>
      <c r="B2146" s="108"/>
      <c r="C2146" s="2"/>
      <c r="D2146" s="2"/>
      <c r="E2146" s="119"/>
      <c r="F2146" s="100"/>
      <c r="G2146" s="2"/>
      <c r="H2146" s="2"/>
    </row>
    <row r="2147" spans="1:8" ht="15" customHeight="1" x14ac:dyDescent="0.2">
      <c r="A2147">
        <v>372</v>
      </c>
      <c r="B2147" s="108"/>
      <c r="C2147" s="2"/>
      <c r="D2147" s="2"/>
      <c r="E2147" s="119"/>
      <c r="F2147" s="100"/>
      <c r="G2147" s="2"/>
      <c r="H2147" s="2"/>
    </row>
    <row r="2148" spans="1:8" ht="15" customHeight="1" x14ac:dyDescent="0.2">
      <c r="A2148">
        <v>373</v>
      </c>
      <c r="B2148" s="108"/>
      <c r="C2148" s="2"/>
      <c r="D2148" s="2"/>
      <c r="E2148" s="119"/>
      <c r="F2148" s="100"/>
      <c r="G2148" s="2"/>
      <c r="H2148" s="2"/>
    </row>
    <row r="2149" spans="1:8" ht="15" customHeight="1" x14ac:dyDescent="0.2">
      <c r="A2149">
        <v>374</v>
      </c>
      <c r="B2149" s="108"/>
      <c r="C2149" s="2"/>
      <c r="D2149" s="2"/>
      <c r="E2149" s="119"/>
      <c r="F2149" s="100"/>
      <c r="G2149" s="2"/>
      <c r="H2149" s="2"/>
    </row>
    <row r="2150" spans="1:8" ht="15" customHeight="1" x14ac:dyDescent="0.2">
      <c r="A2150">
        <v>375</v>
      </c>
      <c r="B2150" s="108"/>
      <c r="C2150" s="2"/>
      <c r="D2150" s="2"/>
      <c r="E2150" s="119"/>
      <c r="F2150" s="100"/>
      <c r="G2150" s="2"/>
      <c r="H2150" s="2"/>
    </row>
    <row r="2151" spans="1:8" ht="15" customHeight="1" x14ac:dyDescent="0.2">
      <c r="A2151">
        <v>376</v>
      </c>
      <c r="B2151" s="108"/>
      <c r="C2151" s="2"/>
      <c r="D2151" s="2"/>
      <c r="E2151" s="119"/>
      <c r="F2151" s="100"/>
      <c r="G2151" s="2"/>
      <c r="H2151" s="2"/>
    </row>
    <row r="2152" spans="1:8" ht="15" customHeight="1" x14ac:dyDescent="0.2">
      <c r="A2152">
        <v>377</v>
      </c>
      <c r="B2152" s="108"/>
      <c r="C2152" s="2"/>
      <c r="D2152" s="2"/>
      <c r="E2152" s="119"/>
      <c r="F2152" s="100"/>
      <c r="G2152" s="2"/>
      <c r="H2152" s="2"/>
    </row>
    <row r="2153" spans="1:8" ht="15" customHeight="1" x14ac:dyDescent="0.2">
      <c r="A2153">
        <v>378</v>
      </c>
      <c r="B2153" s="108"/>
      <c r="C2153" s="2"/>
      <c r="D2153" s="2"/>
      <c r="E2153" s="119"/>
      <c r="F2153" s="100"/>
      <c r="G2153" s="2"/>
      <c r="H2153" s="2"/>
    </row>
    <row r="2154" spans="1:8" ht="15" customHeight="1" x14ac:dyDescent="0.2">
      <c r="A2154">
        <v>379</v>
      </c>
      <c r="B2154" s="108"/>
      <c r="C2154" s="2"/>
      <c r="D2154" s="2"/>
      <c r="E2154" s="119"/>
      <c r="F2154" s="100"/>
      <c r="G2154" s="2"/>
      <c r="H2154" s="2"/>
    </row>
    <row r="2155" spans="1:8" ht="15" customHeight="1" x14ac:dyDescent="0.2">
      <c r="A2155">
        <v>380</v>
      </c>
      <c r="B2155" s="108"/>
      <c r="C2155" s="2"/>
      <c r="D2155" s="2"/>
      <c r="E2155" s="119"/>
      <c r="F2155" s="100"/>
      <c r="G2155" s="2"/>
      <c r="H2155" s="2"/>
    </row>
    <row r="2156" spans="1:8" ht="15" customHeight="1" x14ac:dyDescent="0.2">
      <c r="A2156">
        <v>381</v>
      </c>
      <c r="B2156" s="108"/>
      <c r="C2156" s="2"/>
      <c r="D2156" s="2"/>
      <c r="E2156" s="119"/>
      <c r="F2156" s="100"/>
      <c r="G2156" s="2"/>
      <c r="H2156" s="2"/>
    </row>
    <row r="2157" spans="1:8" ht="15" customHeight="1" x14ac:dyDescent="0.2">
      <c r="A2157">
        <v>382</v>
      </c>
      <c r="B2157" s="108"/>
      <c r="C2157" s="2"/>
      <c r="D2157" s="2"/>
      <c r="E2157" s="119"/>
      <c r="F2157" s="100"/>
      <c r="G2157" s="2"/>
      <c r="H2157" s="2"/>
    </row>
    <row r="2158" spans="1:8" ht="15" customHeight="1" x14ac:dyDescent="0.2">
      <c r="A2158">
        <v>383</v>
      </c>
      <c r="B2158" s="108"/>
      <c r="C2158" s="2"/>
      <c r="D2158" s="2"/>
      <c r="E2158" s="119"/>
      <c r="F2158" s="100"/>
      <c r="G2158" s="2"/>
      <c r="H2158" s="2"/>
    </row>
    <row r="2159" spans="1:8" ht="15" customHeight="1" x14ac:dyDescent="0.2">
      <c r="A2159">
        <v>384</v>
      </c>
      <c r="B2159" s="108"/>
      <c r="C2159" s="2"/>
      <c r="D2159" s="2"/>
      <c r="E2159" s="119"/>
      <c r="F2159" s="100"/>
      <c r="G2159" s="2"/>
      <c r="H2159" s="2"/>
    </row>
    <row r="2160" spans="1:8" ht="15" customHeight="1" x14ac:dyDescent="0.2">
      <c r="A2160">
        <v>385</v>
      </c>
      <c r="B2160" s="108"/>
      <c r="C2160" s="2"/>
      <c r="D2160" s="2"/>
      <c r="E2160" s="119"/>
      <c r="F2160" s="100"/>
      <c r="G2160" s="2"/>
      <c r="H2160" s="2"/>
    </row>
    <row r="2161" spans="1:8" ht="15" customHeight="1" x14ac:dyDescent="0.2">
      <c r="A2161">
        <v>386</v>
      </c>
      <c r="B2161" s="108"/>
      <c r="C2161" s="2"/>
      <c r="D2161" s="2"/>
      <c r="E2161" s="119"/>
      <c r="F2161" s="100"/>
      <c r="G2161" s="2"/>
      <c r="H2161" s="2"/>
    </row>
    <row r="2162" spans="1:8" ht="15" customHeight="1" x14ac:dyDescent="0.2">
      <c r="A2162">
        <v>387</v>
      </c>
      <c r="B2162" s="108"/>
      <c r="C2162" s="2"/>
      <c r="D2162" s="2"/>
      <c r="E2162" s="119"/>
      <c r="F2162" s="100"/>
      <c r="G2162" s="2"/>
      <c r="H2162" s="2"/>
    </row>
    <row r="2163" spans="1:8" ht="15" customHeight="1" x14ac:dyDescent="0.2">
      <c r="A2163">
        <v>388</v>
      </c>
      <c r="B2163" s="108"/>
      <c r="C2163" s="2"/>
      <c r="D2163" s="2"/>
      <c r="E2163" s="119"/>
      <c r="F2163" s="100"/>
      <c r="G2163" s="2"/>
      <c r="H2163" s="2"/>
    </row>
    <row r="2164" spans="1:8" ht="15" customHeight="1" x14ac:dyDescent="0.2">
      <c r="A2164">
        <v>389</v>
      </c>
      <c r="B2164" s="108"/>
      <c r="C2164" s="2"/>
      <c r="D2164" s="2"/>
      <c r="E2164" s="119"/>
      <c r="F2164" s="100"/>
      <c r="G2164" s="2"/>
      <c r="H2164" s="2"/>
    </row>
    <row r="2165" spans="1:8" ht="15" customHeight="1" x14ac:dyDescent="0.2">
      <c r="A2165">
        <v>390</v>
      </c>
      <c r="B2165" s="108"/>
      <c r="C2165" s="2"/>
      <c r="D2165" s="2"/>
      <c r="E2165" s="119"/>
      <c r="F2165" s="100"/>
      <c r="G2165" s="2"/>
      <c r="H2165" s="2"/>
    </row>
    <row r="2166" spans="1:8" ht="15" customHeight="1" x14ac:dyDescent="0.2">
      <c r="A2166">
        <v>391</v>
      </c>
      <c r="B2166" s="108"/>
      <c r="C2166" s="2"/>
      <c r="D2166" s="2"/>
      <c r="E2166" s="119"/>
      <c r="F2166" s="100"/>
      <c r="G2166" s="2"/>
      <c r="H2166" s="2"/>
    </row>
    <row r="2167" spans="1:8" ht="15" customHeight="1" x14ac:dyDescent="0.2">
      <c r="A2167">
        <v>392</v>
      </c>
      <c r="B2167" s="108"/>
      <c r="C2167" s="2"/>
      <c r="D2167" s="2"/>
      <c r="E2167" s="119"/>
      <c r="F2167" s="100"/>
      <c r="G2167" s="2"/>
      <c r="H2167" s="2"/>
    </row>
    <row r="2168" spans="1:8" ht="15" customHeight="1" x14ac:dyDescent="0.2">
      <c r="A2168">
        <v>393</v>
      </c>
      <c r="B2168" s="108"/>
      <c r="C2168" s="2"/>
      <c r="D2168" s="2"/>
      <c r="E2168" s="119"/>
      <c r="F2168" s="100"/>
      <c r="G2168" s="2"/>
      <c r="H2168" s="2"/>
    </row>
    <row r="2169" spans="1:8" ht="15" customHeight="1" x14ac:dyDescent="0.2">
      <c r="A2169">
        <v>394</v>
      </c>
      <c r="B2169" s="108"/>
      <c r="C2169" s="2"/>
      <c r="D2169" s="2"/>
      <c r="E2169" s="119"/>
      <c r="F2169" s="100"/>
      <c r="G2169" s="2"/>
      <c r="H2169" s="2"/>
    </row>
    <row r="2170" spans="1:8" ht="15" customHeight="1" x14ac:dyDescent="0.2">
      <c r="A2170">
        <v>395</v>
      </c>
      <c r="B2170" s="108"/>
      <c r="C2170" s="2"/>
      <c r="D2170" s="2"/>
      <c r="E2170" s="119"/>
      <c r="F2170" s="100"/>
      <c r="G2170" s="2"/>
      <c r="H2170" s="2"/>
    </row>
    <row r="2171" spans="1:8" ht="15" customHeight="1" x14ac:dyDescent="0.2">
      <c r="A2171">
        <v>396</v>
      </c>
      <c r="B2171" s="108"/>
      <c r="C2171" s="2"/>
      <c r="D2171" s="2"/>
      <c r="E2171" s="119"/>
      <c r="F2171" s="100"/>
      <c r="G2171" s="2"/>
      <c r="H2171" s="2"/>
    </row>
    <row r="2172" spans="1:8" ht="15" customHeight="1" x14ac:dyDescent="0.2">
      <c r="A2172">
        <v>397</v>
      </c>
      <c r="B2172" s="108"/>
      <c r="C2172" s="2"/>
      <c r="D2172" s="2"/>
      <c r="E2172" s="119"/>
      <c r="F2172" s="100"/>
      <c r="G2172" s="2"/>
      <c r="H2172" s="2"/>
    </row>
    <row r="2173" spans="1:8" ht="15" customHeight="1" x14ac:dyDescent="0.2">
      <c r="A2173">
        <v>398</v>
      </c>
      <c r="B2173" s="108"/>
      <c r="C2173" s="2"/>
      <c r="D2173" s="2"/>
      <c r="E2173" s="119"/>
      <c r="F2173" s="100"/>
      <c r="G2173" s="2"/>
      <c r="H2173" s="2"/>
    </row>
    <row r="2174" spans="1:8" ht="15" customHeight="1" x14ac:dyDescent="0.2">
      <c r="A2174">
        <v>399</v>
      </c>
      <c r="B2174" s="108"/>
      <c r="C2174" s="2"/>
      <c r="D2174" s="2"/>
      <c r="E2174" s="119"/>
      <c r="F2174" s="100"/>
      <c r="G2174" s="2"/>
      <c r="H2174" s="2"/>
    </row>
    <row r="2175" spans="1:8" ht="15" customHeight="1" x14ac:dyDescent="0.2">
      <c r="A2175">
        <v>400</v>
      </c>
      <c r="B2175" s="108"/>
      <c r="C2175" s="2"/>
      <c r="D2175" s="2"/>
      <c r="E2175" s="119"/>
      <c r="F2175" s="100"/>
      <c r="G2175" s="2"/>
      <c r="H2175" s="2"/>
    </row>
    <row r="2176" spans="1:8" ht="15" customHeight="1" x14ac:dyDescent="0.2">
      <c r="A2176">
        <v>401</v>
      </c>
      <c r="B2176" s="108"/>
      <c r="C2176" s="2"/>
      <c r="D2176" s="2"/>
      <c r="E2176" s="119"/>
      <c r="F2176" s="100"/>
      <c r="G2176" s="2"/>
      <c r="H2176" s="2"/>
    </row>
    <row r="2177" spans="1:8" ht="15" customHeight="1" x14ac:dyDescent="0.2">
      <c r="A2177">
        <v>402</v>
      </c>
      <c r="B2177" s="108"/>
      <c r="C2177" s="2"/>
      <c r="D2177" s="2"/>
      <c r="E2177" s="119"/>
      <c r="F2177" s="100"/>
      <c r="G2177" s="2"/>
      <c r="H2177" s="2"/>
    </row>
    <row r="2178" spans="1:8" ht="15" customHeight="1" x14ac:dyDescent="0.2">
      <c r="A2178">
        <v>403</v>
      </c>
      <c r="B2178" s="108"/>
      <c r="C2178" s="2"/>
      <c r="D2178" s="2"/>
      <c r="E2178" s="119"/>
      <c r="F2178" s="100"/>
      <c r="G2178" s="2"/>
      <c r="H2178" s="2"/>
    </row>
    <row r="2179" spans="1:8" ht="15" customHeight="1" x14ac:dyDescent="0.2">
      <c r="A2179">
        <v>404</v>
      </c>
      <c r="B2179" s="108"/>
      <c r="C2179" s="2"/>
      <c r="D2179" s="2"/>
      <c r="E2179" s="119"/>
      <c r="F2179" s="100"/>
      <c r="G2179" s="2"/>
      <c r="H2179" s="2"/>
    </row>
    <row r="2180" spans="1:8" ht="15" customHeight="1" x14ac:dyDescent="0.2">
      <c r="A2180">
        <v>405</v>
      </c>
      <c r="B2180" s="108"/>
      <c r="C2180" s="2"/>
      <c r="D2180" s="2"/>
      <c r="E2180" s="119"/>
      <c r="F2180" s="100"/>
      <c r="G2180" s="2"/>
      <c r="H2180" s="2"/>
    </row>
    <row r="2181" spans="1:8" ht="15" customHeight="1" x14ac:dyDescent="0.2">
      <c r="A2181">
        <v>406</v>
      </c>
      <c r="B2181" s="108"/>
      <c r="C2181" s="2"/>
      <c r="D2181" s="2"/>
      <c r="E2181" s="119"/>
      <c r="F2181" s="100"/>
      <c r="G2181" s="2"/>
      <c r="H2181" s="2"/>
    </row>
    <row r="2182" spans="1:8" ht="15" customHeight="1" x14ac:dyDescent="0.2">
      <c r="A2182">
        <v>407</v>
      </c>
      <c r="B2182" s="108"/>
      <c r="C2182" s="2"/>
      <c r="D2182" s="2"/>
      <c r="E2182" s="119"/>
      <c r="F2182" s="100"/>
      <c r="G2182" s="2"/>
      <c r="H2182" s="2"/>
    </row>
    <row r="2183" spans="1:8" ht="15" customHeight="1" x14ac:dyDescent="0.2">
      <c r="A2183">
        <v>408</v>
      </c>
      <c r="B2183" s="108"/>
      <c r="C2183" s="2"/>
      <c r="D2183" s="2"/>
      <c r="E2183" s="119"/>
      <c r="F2183" s="100"/>
      <c r="G2183" s="2"/>
      <c r="H2183" s="2"/>
    </row>
    <row r="2184" spans="1:8" ht="15" customHeight="1" x14ac:dyDescent="0.2">
      <c r="A2184">
        <v>409</v>
      </c>
      <c r="B2184" s="108"/>
      <c r="C2184" s="2"/>
      <c r="D2184" s="2"/>
      <c r="E2184" s="119"/>
      <c r="F2184" s="100"/>
      <c r="G2184" s="2"/>
      <c r="H2184" s="2"/>
    </row>
    <row r="2185" spans="1:8" ht="15" customHeight="1" x14ac:dyDescent="0.2">
      <c r="A2185">
        <v>410</v>
      </c>
      <c r="B2185" s="108"/>
      <c r="C2185" s="2"/>
      <c r="D2185" s="2"/>
      <c r="E2185" s="119"/>
      <c r="F2185" s="100"/>
      <c r="G2185" s="2"/>
      <c r="H2185" s="2"/>
    </row>
    <row r="2186" spans="1:8" ht="15" customHeight="1" x14ac:dyDescent="0.2">
      <c r="A2186">
        <v>411</v>
      </c>
      <c r="B2186" s="108"/>
      <c r="C2186" s="2"/>
      <c r="D2186" s="2"/>
      <c r="E2186" s="119"/>
      <c r="F2186" s="100"/>
      <c r="G2186" s="2"/>
      <c r="H2186" s="2"/>
    </row>
    <row r="2187" spans="1:8" ht="15" customHeight="1" x14ac:dyDescent="0.2">
      <c r="A2187">
        <v>412</v>
      </c>
      <c r="B2187" s="108"/>
      <c r="C2187" s="2"/>
      <c r="D2187" s="2"/>
      <c r="E2187" s="119"/>
      <c r="F2187" s="100"/>
      <c r="G2187" s="2"/>
      <c r="H2187" s="2"/>
    </row>
    <row r="2188" spans="1:8" ht="15" customHeight="1" x14ac:dyDescent="0.2">
      <c r="A2188">
        <v>413</v>
      </c>
      <c r="B2188" s="108"/>
      <c r="C2188" s="2"/>
      <c r="D2188" s="2"/>
      <c r="E2188" s="119"/>
      <c r="F2188" s="100"/>
      <c r="G2188" s="2"/>
      <c r="H2188" s="2"/>
    </row>
    <row r="2189" spans="1:8" x14ac:dyDescent="0.2">
      <c r="E2189" s="3"/>
      <c r="F2189" s="32"/>
    </row>
    <row r="2190" spans="1:8" x14ac:dyDescent="0.2">
      <c r="E2190" s="3"/>
      <c r="F2190" s="32"/>
    </row>
    <row r="2191" spans="1:8" x14ac:dyDescent="0.2">
      <c r="E2191" s="3"/>
      <c r="F2191" s="32"/>
    </row>
    <row r="2192" spans="1:8" x14ac:dyDescent="0.2">
      <c r="E2192" s="3"/>
      <c r="F2192" s="32"/>
    </row>
    <row r="2193" spans="5:6" x14ac:dyDescent="0.2">
      <c r="E2193" s="3"/>
      <c r="F2193" s="32"/>
    </row>
    <row r="2194" spans="5:6" x14ac:dyDescent="0.2">
      <c r="E2194" s="3"/>
      <c r="F2194" s="32"/>
    </row>
    <row r="2195" spans="5:6" x14ac:dyDescent="0.2">
      <c r="E2195" s="3"/>
      <c r="F2195" s="32"/>
    </row>
    <row r="2196" spans="5:6" x14ac:dyDescent="0.2">
      <c r="E2196" s="3"/>
      <c r="F2196" s="32"/>
    </row>
    <row r="2197" spans="5:6" x14ac:dyDescent="0.2">
      <c r="E2197" s="3"/>
      <c r="F2197" s="32"/>
    </row>
    <row r="2198" spans="5:6" x14ac:dyDescent="0.2">
      <c r="E2198" s="3"/>
      <c r="F2198" s="32"/>
    </row>
    <row r="2199" spans="5:6" x14ac:dyDescent="0.2">
      <c r="E2199" s="3"/>
      <c r="F2199" s="32"/>
    </row>
    <row r="2200" spans="5:6" x14ac:dyDescent="0.2">
      <c r="E2200" s="3"/>
      <c r="F2200" s="32"/>
    </row>
    <row r="2201" spans="5:6" x14ac:dyDescent="0.2">
      <c r="E2201" s="3"/>
      <c r="F2201" s="32"/>
    </row>
    <row r="2202" spans="5:6" x14ac:dyDescent="0.2">
      <c r="E2202" s="3"/>
      <c r="F2202" s="32"/>
    </row>
    <row r="2203" spans="5:6" x14ac:dyDescent="0.2">
      <c r="E2203" s="3"/>
      <c r="F2203" s="32"/>
    </row>
    <row r="2204" spans="5:6" x14ac:dyDescent="0.2">
      <c r="E2204" s="3"/>
      <c r="F2204" s="32"/>
    </row>
    <row r="2205" spans="5:6" x14ac:dyDescent="0.2">
      <c r="E2205" s="3"/>
      <c r="F2205" s="32"/>
    </row>
    <row r="2206" spans="5:6" x14ac:dyDescent="0.2">
      <c r="E2206" s="3"/>
      <c r="F2206" s="32"/>
    </row>
    <row r="2207" spans="5:6" x14ac:dyDescent="0.2">
      <c r="E2207" s="3"/>
      <c r="F2207" s="32"/>
    </row>
    <row r="2208" spans="5:6" x14ac:dyDescent="0.2">
      <c r="E2208" s="3"/>
      <c r="F2208" s="32"/>
    </row>
    <row r="2209" spans="5:6" x14ac:dyDescent="0.2">
      <c r="E2209" s="3"/>
      <c r="F2209" s="32"/>
    </row>
    <row r="2210" spans="5:6" x14ac:dyDescent="0.2">
      <c r="E2210" s="3"/>
      <c r="F2210" s="32"/>
    </row>
    <row r="2211" spans="5:6" x14ac:dyDescent="0.2">
      <c r="E2211" s="3"/>
      <c r="F2211" s="32"/>
    </row>
    <row r="2212" spans="5:6" x14ac:dyDescent="0.2">
      <c r="E2212" s="3"/>
      <c r="F2212" s="32"/>
    </row>
    <row r="2213" spans="5:6" x14ac:dyDescent="0.2">
      <c r="E2213" s="3"/>
      <c r="F2213" s="32"/>
    </row>
    <row r="2214" spans="5:6" x14ac:dyDescent="0.2">
      <c r="E2214" s="3"/>
      <c r="F2214" s="32"/>
    </row>
    <row r="2215" spans="5:6" x14ac:dyDescent="0.2">
      <c r="E2215" s="3"/>
      <c r="F2215" s="32"/>
    </row>
    <row r="2216" spans="5:6" x14ac:dyDescent="0.2">
      <c r="E2216" s="3"/>
      <c r="F2216" s="32"/>
    </row>
    <row r="2217" spans="5:6" x14ac:dyDescent="0.2">
      <c r="E2217" s="3"/>
      <c r="F2217" s="32"/>
    </row>
    <row r="2218" spans="5:6" x14ac:dyDescent="0.2">
      <c r="E2218" s="3"/>
      <c r="F2218" s="32"/>
    </row>
    <row r="2219" spans="5:6" x14ac:dyDescent="0.2">
      <c r="E2219" s="3"/>
      <c r="F2219" s="32"/>
    </row>
    <row r="2220" spans="5:6" x14ac:dyDescent="0.2">
      <c r="E2220" s="3"/>
      <c r="F2220" s="32"/>
    </row>
    <row r="2221" spans="5:6" x14ac:dyDescent="0.2">
      <c r="E2221" s="3"/>
      <c r="F2221" s="32"/>
    </row>
    <row r="2222" spans="5:6" x14ac:dyDescent="0.2">
      <c r="E2222" s="3"/>
      <c r="F2222" s="32"/>
    </row>
    <row r="2223" spans="5:6" x14ac:dyDescent="0.2">
      <c r="E2223" s="3"/>
      <c r="F2223" s="32"/>
    </row>
    <row r="2224" spans="5:6" x14ac:dyDescent="0.2">
      <c r="E2224" s="3"/>
      <c r="F2224" s="32"/>
    </row>
    <row r="2225" spans="5:6" x14ac:dyDescent="0.2">
      <c r="E2225" s="3"/>
      <c r="F2225" s="32"/>
    </row>
    <row r="2226" spans="5:6" x14ac:dyDescent="0.2">
      <c r="E2226" s="3"/>
      <c r="F2226" s="32"/>
    </row>
    <row r="2227" spans="5:6" x14ac:dyDescent="0.2">
      <c r="E2227" s="3"/>
      <c r="F2227" s="32"/>
    </row>
    <row r="2228" spans="5:6" x14ac:dyDescent="0.2">
      <c r="E2228" s="3"/>
      <c r="F2228" s="32"/>
    </row>
    <row r="2229" spans="5:6" x14ac:dyDescent="0.2">
      <c r="E2229" s="3"/>
      <c r="F2229" s="32"/>
    </row>
    <row r="2230" spans="5:6" x14ac:dyDescent="0.2">
      <c r="E2230" s="3"/>
      <c r="F2230" s="32"/>
    </row>
    <row r="2231" spans="5:6" x14ac:dyDescent="0.2">
      <c r="E2231" s="3"/>
      <c r="F2231" s="32"/>
    </row>
    <row r="2232" spans="5:6" x14ac:dyDescent="0.2">
      <c r="E2232" s="3"/>
      <c r="F2232" s="32"/>
    </row>
    <row r="2233" spans="5:6" x14ac:dyDescent="0.2">
      <c r="E2233" s="3"/>
      <c r="F2233" s="32"/>
    </row>
    <row r="2234" spans="5:6" x14ac:dyDescent="0.2">
      <c r="E2234" s="3"/>
      <c r="F2234" s="32"/>
    </row>
    <row r="2235" spans="5:6" x14ac:dyDescent="0.2">
      <c r="E2235" s="3"/>
      <c r="F2235" s="32"/>
    </row>
    <row r="2236" spans="5:6" x14ac:dyDescent="0.2">
      <c r="E2236" s="3"/>
      <c r="F2236" s="32"/>
    </row>
    <row r="2237" spans="5:6" x14ac:dyDescent="0.2">
      <c r="E2237" s="3"/>
      <c r="F2237" s="32"/>
    </row>
    <row r="2238" spans="5:6" x14ac:dyDescent="0.2">
      <c r="E2238" s="3"/>
      <c r="F2238" s="32"/>
    </row>
    <row r="2239" spans="5:6" x14ac:dyDescent="0.2">
      <c r="E2239" s="3"/>
      <c r="F2239" s="32"/>
    </row>
    <row r="2240" spans="5:6" x14ac:dyDescent="0.2">
      <c r="E2240" s="3"/>
      <c r="F2240" s="32"/>
    </row>
    <row r="2241" spans="5:6" x14ac:dyDescent="0.2">
      <c r="E2241" s="3"/>
      <c r="F2241" s="32"/>
    </row>
    <row r="2242" spans="5:6" x14ac:dyDescent="0.2">
      <c r="E2242" s="3"/>
      <c r="F2242" s="32"/>
    </row>
    <row r="2243" spans="5:6" x14ac:dyDescent="0.2">
      <c r="E2243" s="3"/>
      <c r="F2243" s="32"/>
    </row>
    <row r="2244" spans="5:6" x14ac:dyDescent="0.2">
      <c r="E2244" s="3"/>
      <c r="F2244" s="32"/>
    </row>
    <row r="2245" spans="5:6" x14ac:dyDescent="0.2">
      <c r="E2245" s="3"/>
      <c r="F2245" s="32"/>
    </row>
    <row r="2246" spans="5:6" x14ac:dyDescent="0.2">
      <c r="E2246" s="3"/>
      <c r="F2246" s="32"/>
    </row>
    <row r="2247" spans="5:6" x14ac:dyDescent="0.2">
      <c r="E2247" s="3"/>
      <c r="F2247" s="32"/>
    </row>
    <row r="2248" spans="5:6" x14ac:dyDescent="0.2">
      <c r="E2248" s="3"/>
      <c r="F2248" s="32"/>
    </row>
    <row r="2249" spans="5:6" x14ac:dyDescent="0.2">
      <c r="E2249" s="3"/>
      <c r="F2249" s="32"/>
    </row>
    <row r="2250" spans="5:6" x14ac:dyDescent="0.2">
      <c r="E2250" s="3"/>
      <c r="F2250" s="32"/>
    </row>
    <row r="2251" spans="5:6" x14ac:dyDescent="0.2">
      <c r="E2251" s="3"/>
      <c r="F2251" s="32"/>
    </row>
    <row r="2252" spans="5:6" x14ac:dyDescent="0.2">
      <c r="E2252" s="3"/>
      <c r="F2252" s="32"/>
    </row>
    <row r="2253" spans="5:6" x14ac:dyDescent="0.2">
      <c r="E2253" s="3"/>
      <c r="F2253" s="32"/>
    </row>
    <row r="2254" spans="5:6" x14ac:dyDescent="0.2">
      <c r="E2254" s="3"/>
      <c r="F2254" s="32"/>
    </row>
    <row r="2255" spans="5:6" x14ac:dyDescent="0.2">
      <c r="E2255" s="3"/>
      <c r="F2255" s="32"/>
    </row>
    <row r="2256" spans="5:6" x14ac:dyDescent="0.2">
      <c r="E2256" s="3"/>
      <c r="F2256" s="32"/>
    </row>
    <row r="2257" spans="5:6" x14ac:dyDescent="0.2">
      <c r="E2257" s="3"/>
      <c r="F2257" s="32"/>
    </row>
    <row r="2258" spans="5:6" x14ac:dyDescent="0.2">
      <c r="E2258" s="3"/>
      <c r="F2258" s="32"/>
    </row>
    <row r="2259" spans="5:6" x14ac:dyDescent="0.2">
      <c r="E2259" s="3"/>
      <c r="F2259" s="32"/>
    </row>
    <row r="2260" spans="5:6" x14ac:dyDescent="0.2">
      <c r="E2260" s="3"/>
      <c r="F2260" s="32"/>
    </row>
    <row r="2261" spans="5:6" x14ac:dyDescent="0.2">
      <c r="E2261" s="3"/>
      <c r="F2261" s="32"/>
    </row>
    <row r="2262" spans="5:6" x14ac:dyDescent="0.2">
      <c r="E2262" s="3"/>
      <c r="F2262" s="32"/>
    </row>
    <row r="2263" spans="5:6" x14ac:dyDescent="0.2">
      <c r="E2263" s="3"/>
      <c r="F2263" s="32"/>
    </row>
    <row r="2264" spans="5:6" x14ac:dyDescent="0.2">
      <c r="E2264" s="3"/>
      <c r="F2264" s="32"/>
    </row>
    <row r="2265" spans="5:6" x14ac:dyDescent="0.2">
      <c r="E2265" s="3"/>
      <c r="F2265" s="32"/>
    </row>
    <row r="2266" spans="5:6" x14ac:dyDescent="0.2">
      <c r="E2266" s="3"/>
      <c r="F2266" s="32"/>
    </row>
    <row r="2267" spans="5:6" x14ac:dyDescent="0.2">
      <c r="E2267" s="3"/>
      <c r="F2267" s="32"/>
    </row>
    <row r="2268" spans="5:6" x14ac:dyDescent="0.2">
      <c r="E2268" s="3"/>
      <c r="F2268" s="32"/>
    </row>
    <row r="2269" spans="5:6" x14ac:dyDescent="0.2">
      <c r="E2269" s="3"/>
      <c r="F2269" s="32"/>
    </row>
    <row r="2270" spans="5:6" x14ac:dyDescent="0.2">
      <c r="E2270" s="3"/>
      <c r="F2270" s="32"/>
    </row>
    <row r="2271" spans="5:6" x14ac:dyDescent="0.2">
      <c r="E2271" s="3"/>
      <c r="F2271" s="32"/>
    </row>
    <row r="2272" spans="5:6" x14ac:dyDescent="0.2">
      <c r="E2272" s="3"/>
      <c r="F2272" s="32"/>
    </row>
    <row r="2273" spans="5:6" x14ac:dyDescent="0.2">
      <c r="E2273" s="3"/>
      <c r="F2273" s="32"/>
    </row>
    <row r="2274" spans="5:6" x14ac:dyDescent="0.2">
      <c r="E2274" s="3"/>
      <c r="F2274" s="32"/>
    </row>
    <row r="2275" spans="5:6" x14ac:dyDescent="0.2">
      <c r="E2275" s="3"/>
      <c r="F2275" s="32"/>
    </row>
    <row r="2276" spans="5:6" x14ac:dyDescent="0.2">
      <c r="E2276" s="3"/>
      <c r="F2276" s="32"/>
    </row>
    <row r="2277" spans="5:6" x14ac:dyDescent="0.2">
      <c r="E2277" s="3"/>
      <c r="F2277" s="32"/>
    </row>
    <row r="2278" spans="5:6" x14ac:dyDescent="0.2">
      <c r="E2278" s="3"/>
      <c r="F2278" s="32"/>
    </row>
    <row r="2279" spans="5:6" x14ac:dyDescent="0.2">
      <c r="E2279" s="3"/>
      <c r="F2279" s="32"/>
    </row>
    <row r="2280" spans="5:6" x14ac:dyDescent="0.2">
      <c r="E2280" s="3"/>
      <c r="F2280" s="32"/>
    </row>
  </sheetData>
  <autoFilter ref="A1:H2188" xr:uid="{00000000-0009-0000-0000-000004000000}"/>
  <sortState ref="A7:I2280">
    <sortCondition ref="B2:B2280"/>
    <sortCondition ref="H2:H2280"/>
    <sortCondition ref="C2:C2280"/>
  </sortState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75"/>
  <sheetViews>
    <sheetView workbookViewId="0">
      <selection activeCell="J3" sqref="J3"/>
    </sheetView>
  </sheetViews>
  <sheetFormatPr baseColWidth="10" defaultColWidth="8.83203125" defaultRowHeight="15" x14ac:dyDescent="0.2"/>
  <cols>
    <col min="1" max="1" width="15.33203125" customWidth="1"/>
    <col min="2" max="2" width="16.33203125" customWidth="1"/>
    <col min="6" max="6" width="8.83203125" style="49"/>
    <col min="7" max="7" width="17" style="46" customWidth="1"/>
    <col min="9" max="9" width="8.83203125" style="49"/>
  </cols>
  <sheetData>
    <row r="1" spans="1:20" x14ac:dyDescent="0.2">
      <c r="A1" s="98" t="e">
        <f ca="1">SUM('2.Sucessions'!M6:M248)</f>
        <v>#N/A</v>
      </c>
      <c r="B1" t="s">
        <v>89</v>
      </c>
    </row>
    <row r="2" spans="1:20" ht="80" x14ac:dyDescent="0.2">
      <c r="A2" t="s">
        <v>0</v>
      </c>
      <c r="B2" t="s">
        <v>2</v>
      </c>
      <c r="C2" s="103" t="s">
        <v>45</v>
      </c>
      <c r="D2" s="62" t="s">
        <v>43</v>
      </c>
      <c r="E2" s="60" t="s">
        <v>11</v>
      </c>
      <c r="F2" s="112" t="s">
        <v>44</v>
      </c>
      <c r="G2" s="116" t="s">
        <v>21</v>
      </c>
      <c r="H2" s="111" t="s">
        <v>94</v>
      </c>
      <c r="I2" s="143" t="s">
        <v>90</v>
      </c>
      <c r="J2" s="111" t="s">
        <v>93</v>
      </c>
      <c r="K2" s="110" t="s">
        <v>95</v>
      </c>
      <c r="L2" s="110" t="s">
        <v>91</v>
      </c>
      <c r="M2" s="110" t="s">
        <v>97</v>
      </c>
      <c r="N2" s="109" t="s">
        <v>96</v>
      </c>
      <c r="O2" s="109" t="s">
        <v>92</v>
      </c>
      <c r="P2" s="109" t="s">
        <v>98</v>
      </c>
    </row>
    <row r="3" spans="1:20" x14ac:dyDescent="0.2">
      <c r="A3" s="101">
        <f>'1.CropDatabase'!B7</f>
        <v>0</v>
      </c>
      <c r="B3" s="101">
        <f>'1.CropDatabase'!C7</f>
        <v>0</v>
      </c>
      <c r="C3" s="101">
        <f>'1.CropDatabase'!A7</f>
        <v>0</v>
      </c>
      <c r="D3" s="101">
        <f>SUMIF('2.Sucessions'!$N$6:$N$396,C3,'2.Sucessions'!$K$6:$K$396)</f>
        <v>0</v>
      </c>
      <c r="E3" s="114" t="e">
        <f ca="1">VLOOKUP($C3,INDIRECT('1.CropDatabase'!$C$3),33,0)</f>
        <v>#N/A</v>
      </c>
      <c r="F3" s="115">
        <f>SUMIF('2.Sucessions'!$N$6:$N$396,C3,'2.Sucessions'!$M$6:$M$396)</f>
        <v>0</v>
      </c>
      <c r="G3" s="117"/>
      <c r="H3">
        <f>VLOOKUP(C3,'7.CSAsched'!A$5:AH$77,34,0)</f>
        <v>0</v>
      </c>
      <c r="I3" s="46">
        <f>VLOOKUP(C3,'7.CSAsched'!A$5:AH$77,4,0)</f>
        <v>0</v>
      </c>
      <c r="J3" s="2">
        <f>VLOOKUP(C3,'7.CSAsched'!A$5:AH$77,32,0)</f>
        <v>0</v>
      </c>
      <c r="K3">
        <f>D3-H3-N3</f>
        <v>0</v>
      </c>
      <c r="O3" s="46">
        <f>I3</f>
        <v>0</v>
      </c>
      <c r="Q3" s="2"/>
      <c r="R3" s="2"/>
      <c r="S3" s="2"/>
      <c r="T3" s="2"/>
    </row>
    <row r="4" spans="1:20" x14ac:dyDescent="0.2">
      <c r="A4" s="101">
        <f>'1.CropDatabase'!B8</f>
        <v>0</v>
      </c>
      <c r="B4" s="101">
        <f>'1.CropDatabase'!C8</f>
        <v>0</v>
      </c>
      <c r="C4" s="101">
        <f>'1.CropDatabase'!A8</f>
        <v>0</v>
      </c>
      <c r="D4" s="101">
        <f>SUMIF('2.Sucessions'!$N$6:$N$396,C4,'2.Sucessions'!$K$6:$K$396)</f>
        <v>0</v>
      </c>
      <c r="E4" s="114" t="e">
        <f ca="1">VLOOKUP($C4,INDIRECT('1.CropDatabase'!$C$3),33,0)</f>
        <v>#N/A</v>
      </c>
      <c r="F4" s="115">
        <f>SUMIF('2.Sucessions'!$N$6:$N$396,C4,'2.Sucessions'!$M$6:$M$396)</f>
        <v>0</v>
      </c>
      <c r="G4" s="117"/>
      <c r="H4">
        <f>VLOOKUP(C4,'7.CSAsched'!A$5:AH$77,34,0)</f>
        <v>0</v>
      </c>
      <c r="I4" s="46">
        <f>VLOOKUP(C4,'7.CSAsched'!A$5:AH$77,4,0)</f>
        <v>0</v>
      </c>
      <c r="J4" s="2">
        <f>VLOOKUP(C4,'7.CSAsched'!A$5:AH$77,32,0)</f>
        <v>0</v>
      </c>
      <c r="K4">
        <f t="shared" ref="K4:K67" si="0">D4-H4-N4</f>
        <v>0</v>
      </c>
      <c r="O4" s="46">
        <f t="shared" ref="O4:O67" si="1">I4</f>
        <v>0</v>
      </c>
    </row>
    <row r="5" spans="1:20" x14ac:dyDescent="0.2">
      <c r="A5" s="101">
        <f>'1.CropDatabase'!B9</f>
        <v>0</v>
      </c>
      <c r="B5" s="101">
        <f>'1.CropDatabase'!C9</f>
        <v>0</v>
      </c>
      <c r="C5" s="101">
        <f>'1.CropDatabase'!A9</f>
        <v>0</v>
      </c>
      <c r="D5" s="101">
        <f>SUMIF('2.Sucessions'!$N$6:$N$396,C5,'2.Sucessions'!$K$6:$K$396)</f>
        <v>0</v>
      </c>
      <c r="E5" s="114" t="e">
        <f ca="1">VLOOKUP($C5,INDIRECT('1.CropDatabase'!$C$3),33,0)</f>
        <v>#N/A</v>
      </c>
      <c r="F5" s="115">
        <f>SUMIF('2.Sucessions'!$N$6:$N$396,C5,'2.Sucessions'!$M$6:$M$396)</f>
        <v>0</v>
      </c>
      <c r="G5" s="117"/>
      <c r="H5">
        <f>VLOOKUP(C5,'7.CSAsched'!A$5:AH$77,34,0)</f>
        <v>0</v>
      </c>
      <c r="I5" s="46">
        <f>VLOOKUP(C5,'7.CSAsched'!A$5:AH$77,4,0)</f>
        <v>0</v>
      </c>
      <c r="J5" s="2">
        <f>VLOOKUP(C5,'7.CSAsched'!A$5:AH$77,32,0)</f>
        <v>0</v>
      </c>
      <c r="K5">
        <f t="shared" si="0"/>
        <v>0</v>
      </c>
      <c r="O5" s="46">
        <f t="shared" si="1"/>
        <v>0</v>
      </c>
    </row>
    <row r="6" spans="1:20" x14ac:dyDescent="0.2">
      <c r="A6" s="101">
        <f>'1.CropDatabase'!B10</f>
        <v>0</v>
      </c>
      <c r="B6" s="101">
        <f>'1.CropDatabase'!C10</f>
        <v>0</v>
      </c>
      <c r="C6" s="101">
        <f>'1.CropDatabase'!A10</f>
        <v>0</v>
      </c>
      <c r="D6" s="101">
        <f>SUMIF('2.Sucessions'!$N$6:$N$396,C6,'2.Sucessions'!$K$6:$K$396)</f>
        <v>0</v>
      </c>
      <c r="E6" s="114" t="e">
        <f ca="1">VLOOKUP($C6,INDIRECT('1.CropDatabase'!$C$3),33,0)</f>
        <v>#N/A</v>
      </c>
      <c r="F6" s="115">
        <f>SUMIF('2.Sucessions'!$N$6:$N$396,C6,'2.Sucessions'!$M$6:$M$396)</f>
        <v>0</v>
      </c>
      <c r="G6" s="117"/>
      <c r="H6">
        <f>VLOOKUP(C6,'7.CSAsched'!A$5:AH$77,34,0)</f>
        <v>0</v>
      </c>
      <c r="I6" s="46">
        <f>VLOOKUP(C6,'7.CSAsched'!A$5:AH$77,4,0)</f>
        <v>0</v>
      </c>
      <c r="J6" s="2">
        <f>VLOOKUP(C6,'7.CSAsched'!A$5:AH$77,32,0)</f>
        <v>0</v>
      </c>
      <c r="K6">
        <f t="shared" si="0"/>
        <v>0</v>
      </c>
      <c r="O6" s="46">
        <f t="shared" si="1"/>
        <v>0</v>
      </c>
    </row>
    <row r="7" spans="1:20" x14ac:dyDescent="0.2">
      <c r="A7" s="101">
        <f>'1.CropDatabase'!B11</f>
        <v>0</v>
      </c>
      <c r="B7" s="101">
        <f>'1.CropDatabase'!C11</f>
        <v>0</v>
      </c>
      <c r="C7" s="101">
        <f>'1.CropDatabase'!A11</f>
        <v>0</v>
      </c>
      <c r="D7" s="101">
        <f>SUMIF('2.Sucessions'!$N$6:$N$396,C7,'2.Sucessions'!$K$6:$K$396)</f>
        <v>0</v>
      </c>
      <c r="E7" s="114" t="e">
        <f ca="1">VLOOKUP($C7,INDIRECT('1.CropDatabase'!$C$3),33,0)</f>
        <v>#N/A</v>
      </c>
      <c r="F7" s="115">
        <f>SUMIF('2.Sucessions'!$N$6:$N$396,C7,'2.Sucessions'!$M$6:$M$396)</f>
        <v>0</v>
      </c>
      <c r="G7" s="117"/>
      <c r="H7">
        <f>VLOOKUP(C7,'7.CSAsched'!A$5:AH$77,34,0)</f>
        <v>0</v>
      </c>
      <c r="I7" s="46">
        <f>VLOOKUP(C7,'7.CSAsched'!A$5:AH$77,4,0)</f>
        <v>0</v>
      </c>
      <c r="J7" s="2">
        <f>VLOOKUP(C7,'7.CSAsched'!A$5:AH$77,32,0)</f>
        <v>0</v>
      </c>
      <c r="K7">
        <f t="shared" si="0"/>
        <v>0</v>
      </c>
      <c r="O7" s="46">
        <f t="shared" si="1"/>
        <v>0</v>
      </c>
    </row>
    <row r="8" spans="1:20" x14ac:dyDescent="0.2">
      <c r="A8" s="101">
        <f>'1.CropDatabase'!B12</f>
        <v>0</v>
      </c>
      <c r="B8" s="101">
        <f>'1.CropDatabase'!C12</f>
        <v>0</v>
      </c>
      <c r="C8" s="101">
        <f>'1.CropDatabase'!A12</f>
        <v>0</v>
      </c>
      <c r="D8" s="101">
        <f>SUMIF('2.Sucessions'!$N$6:$N$396,C8,'2.Sucessions'!$K$6:$K$396)</f>
        <v>0</v>
      </c>
      <c r="E8" s="114" t="e">
        <f ca="1">VLOOKUP($C8,INDIRECT('1.CropDatabase'!$C$3),33,0)</f>
        <v>#N/A</v>
      </c>
      <c r="F8" s="115">
        <f>SUMIF('2.Sucessions'!$N$6:$N$396,C8,'2.Sucessions'!$M$6:$M$396)</f>
        <v>0</v>
      </c>
      <c r="G8" s="117"/>
      <c r="H8">
        <f>VLOOKUP(C8,'7.CSAsched'!A$5:AH$77,34,0)</f>
        <v>0</v>
      </c>
      <c r="I8" s="46">
        <f>VLOOKUP(C8,'7.CSAsched'!A$5:AH$77,4,0)</f>
        <v>0</v>
      </c>
      <c r="J8" s="2">
        <f>VLOOKUP(C8,'7.CSAsched'!A$5:AH$77,32,0)</f>
        <v>0</v>
      </c>
      <c r="K8">
        <f t="shared" si="0"/>
        <v>0</v>
      </c>
      <c r="O8" s="46">
        <f t="shared" si="1"/>
        <v>0</v>
      </c>
    </row>
    <row r="9" spans="1:20" x14ac:dyDescent="0.2">
      <c r="A9" s="101">
        <f>'1.CropDatabase'!B13</f>
        <v>0</v>
      </c>
      <c r="B9" s="101">
        <f>'1.CropDatabase'!C13</f>
        <v>0</v>
      </c>
      <c r="C9" s="101">
        <f>'1.CropDatabase'!A13</f>
        <v>0</v>
      </c>
      <c r="D9" s="101">
        <f>SUMIF('2.Sucessions'!$N$6:$N$396,C9,'2.Sucessions'!$K$6:$K$396)</f>
        <v>0</v>
      </c>
      <c r="E9" s="114" t="e">
        <f ca="1">VLOOKUP($C9,INDIRECT('1.CropDatabase'!$C$3),33,0)</f>
        <v>#N/A</v>
      </c>
      <c r="F9" s="115">
        <f>SUMIF('2.Sucessions'!$N$6:$N$396,C9,'2.Sucessions'!$M$6:$M$396)</f>
        <v>0</v>
      </c>
      <c r="G9" s="117"/>
      <c r="H9">
        <f>VLOOKUP(C9,'7.CSAsched'!A$5:AH$77,34,0)</f>
        <v>0</v>
      </c>
      <c r="I9" s="46">
        <f>VLOOKUP(C9,'7.CSAsched'!A$5:AH$77,4,0)</f>
        <v>0</v>
      </c>
      <c r="J9" s="2">
        <f>VLOOKUP(C9,'7.CSAsched'!A$5:AH$77,32,0)</f>
        <v>0</v>
      </c>
      <c r="K9">
        <f t="shared" si="0"/>
        <v>0</v>
      </c>
      <c r="O9" s="46">
        <f t="shared" si="1"/>
        <v>0</v>
      </c>
    </row>
    <row r="10" spans="1:20" x14ac:dyDescent="0.2">
      <c r="A10" s="101">
        <f>'1.CropDatabase'!B14</f>
        <v>0</v>
      </c>
      <c r="B10" s="101">
        <f>'1.CropDatabase'!C14</f>
        <v>0</v>
      </c>
      <c r="C10" s="101">
        <f>'1.CropDatabase'!A14</f>
        <v>0</v>
      </c>
      <c r="D10" s="101">
        <f>SUMIF('2.Sucessions'!$N$6:$N$396,C10,'2.Sucessions'!$K$6:$K$396)</f>
        <v>0</v>
      </c>
      <c r="E10" s="114" t="e">
        <f ca="1">VLOOKUP($C10,INDIRECT('1.CropDatabase'!$C$3),33,0)</f>
        <v>#N/A</v>
      </c>
      <c r="F10" s="115">
        <f>SUMIF('2.Sucessions'!$N$6:$N$396,C10,'2.Sucessions'!$M$6:$M$396)</f>
        <v>0</v>
      </c>
      <c r="G10" s="117"/>
      <c r="H10">
        <f>VLOOKUP(C10,'7.CSAsched'!A$5:AH$77,34,0)</f>
        <v>0</v>
      </c>
      <c r="I10" s="46">
        <f>VLOOKUP(C10,'7.CSAsched'!A$5:AH$77,4,0)</f>
        <v>0</v>
      </c>
      <c r="J10" s="2">
        <f>VLOOKUP(C10,'7.CSAsched'!A$5:AH$77,32,0)</f>
        <v>0</v>
      </c>
      <c r="K10">
        <f t="shared" si="0"/>
        <v>0</v>
      </c>
      <c r="O10" s="46">
        <f t="shared" si="1"/>
        <v>0</v>
      </c>
    </row>
    <row r="11" spans="1:20" x14ac:dyDescent="0.2">
      <c r="A11" s="101">
        <f>'1.CropDatabase'!B15</f>
        <v>0</v>
      </c>
      <c r="B11" s="101">
        <f>'1.CropDatabase'!C15</f>
        <v>0</v>
      </c>
      <c r="C11" s="101">
        <f>'1.CropDatabase'!A15</f>
        <v>0</v>
      </c>
      <c r="D11" s="101">
        <f>SUMIF('2.Sucessions'!$N$6:$N$396,C11,'2.Sucessions'!$K$6:$K$396)</f>
        <v>0</v>
      </c>
      <c r="E11" s="114" t="e">
        <f ca="1">VLOOKUP($C11,INDIRECT('1.CropDatabase'!$C$3),33,0)</f>
        <v>#N/A</v>
      </c>
      <c r="F11" s="115">
        <f>SUMIF('2.Sucessions'!$N$6:$N$396,C11,'2.Sucessions'!$M$6:$M$396)</f>
        <v>0</v>
      </c>
      <c r="G11" s="117"/>
      <c r="H11">
        <f>VLOOKUP(C11,'7.CSAsched'!A$5:AH$77,34,0)</f>
        <v>0</v>
      </c>
      <c r="I11" s="46">
        <f>VLOOKUP(C11,'7.CSAsched'!A$5:AH$77,4,0)</f>
        <v>0</v>
      </c>
      <c r="J11" s="2">
        <f>VLOOKUP(C11,'7.CSAsched'!A$5:AH$77,32,0)</f>
        <v>0</v>
      </c>
      <c r="K11">
        <f t="shared" si="0"/>
        <v>0</v>
      </c>
      <c r="O11" s="46">
        <f t="shared" si="1"/>
        <v>0</v>
      </c>
    </row>
    <row r="12" spans="1:20" x14ac:dyDescent="0.2">
      <c r="A12" s="101">
        <f>'1.CropDatabase'!B16</f>
        <v>0</v>
      </c>
      <c r="B12" s="101">
        <f>'1.CropDatabase'!C16</f>
        <v>0</v>
      </c>
      <c r="C12" s="101">
        <f>'1.CropDatabase'!A16</f>
        <v>0</v>
      </c>
      <c r="D12" s="101">
        <f>SUMIF('2.Sucessions'!$N$6:$N$396,C12,'2.Sucessions'!$K$6:$K$396)</f>
        <v>0</v>
      </c>
      <c r="E12" s="114" t="e">
        <f ca="1">VLOOKUP($C12,INDIRECT('1.CropDatabase'!$C$3),33,0)</f>
        <v>#N/A</v>
      </c>
      <c r="F12" s="115">
        <f>SUMIF('2.Sucessions'!$N$6:$N$396,C12,'2.Sucessions'!$M$6:$M$396)</f>
        <v>0</v>
      </c>
      <c r="G12" s="117"/>
      <c r="H12">
        <f>VLOOKUP(C12,'7.CSAsched'!A$5:AH$77,34,0)</f>
        <v>0</v>
      </c>
      <c r="I12" s="46">
        <f>VLOOKUP(C12,'7.CSAsched'!A$5:AH$77,4,0)</f>
        <v>0</v>
      </c>
      <c r="J12" s="2">
        <f>VLOOKUP(C12,'7.CSAsched'!A$5:AH$77,32,0)</f>
        <v>0</v>
      </c>
      <c r="K12">
        <f t="shared" si="0"/>
        <v>0</v>
      </c>
      <c r="O12" s="46">
        <f t="shared" si="1"/>
        <v>0</v>
      </c>
    </row>
    <row r="13" spans="1:20" x14ac:dyDescent="0.2">
      <c r="A13" s="101">
        <f>'1.CropDatabase'!B17</f>
        <v>0</v>
      </c>
      <c r="B13" s="101">
        <f>'1.CropDatabase'!C17</f>
        <v>0</v>
      </c>
      <c r="C13" s="101">
        <f>'1.CropDatabase'!A17</f>
        <v>0</v>
      </c>
      <c r="D13" s="101">
        <f>SUMIF('2.Sucessions'!$N$6:$N$396,C13,'2.Sucessions'!$K$6:$K$396)</f>
        <v>0</v>
      </c>
      <c r="E13" s="114" t="e">
        <f ca="1">VLOOKUP($C13,INDIRECT('1.CropDatabase'!$C$3),33,0)</f>
        <v>#N/A</v>
      </c>
      <c r="F13" s="115">
        <f>SUMIF('2.Sucessions'!$N$6:$N$396,C13,'2.Sucessions'!$M$6:$M$396)</f>
        <v>0</v>
      </c>
      <c r="G13" s="117"/>
      <c r="H13">
        <f>VLOOKUP(C13,'7.CSAsched'!A$5:AH$77,34,0)</f>
        <v>0</v>
      </c>
      <c r="I13" s="46">
        <f>VLOOKUP(C13,'7.CSAsched'!A$5:AH$77,4,0)</f>
        <v>0</v>
      </c>
      <c r="J13" s="2">
        <f>VLOOKUP(C13,'7.CSAsched'!A$5:AH$77,32,0)</f>
        <v>0</v>
      </c>
      <c r="K13">
        <f t="shared" si="0"/>
        <v>0</v>
      </c>
      <c r="O13" s="46">
        <f t="shared" si="1"/>
        <v>0</v>
      </c>
    </row>
    <row r="14" spans="1:20" x14ac:dyDescent="0.2">
      <c r="A14" s="101">
        <f>'1.CropDatabase'!B18</f>
        <v>0</v>
      </c>
      <c r="B14" s="101">
        <f>'1.CropDatabase'!C18</f>
        <v>0</v>
      </c>
      <c r="C14" s="101">
        <f>'1.CropDatabase'!A18</f>
        <v>0</v>
      </c>
      <c r="D14" s="101">
        <f>SUMIF('2.Sucessions'!$N$6:$N$396,C14,'2.Sucessions'!$K$6:$K$396)</f>
        <v>0</v>
      </c>
      <c r="E14" s="114" t="e">
        <f ca="1">VLOOKUP($C14,INDIRECT('1.CropDatabase'!$C$3),33,0)</f>
        <v>#N/A</v>
      </c>
      <c r="F14" s="115">
        <f>SUMIF('2.Sucessions'!$N$6:$N$396,C14,'2.Sucessions'!$M$6:$M$396)</f>
        <v>0</v>
      </c>
      <c r="G14" s="117"/>
      <c r="H14">
        <f>VLOOKUP(C14,'7.CSAsched'!A$5:AH$77,34,0)</f>
        <v>0</v>
      </c>
      <c r="I14" s="46">
        <f>VLOOKUP(C14,'7.CSAsched'!A$5:AH$77,4,0)</f>
        <v>0</v>
      </c>
      <c r="J14" s="2">
        <f>VLOOKUP(C14,'7.CSAsched'!A$5:AH$77,32,0)</f>
        <v>0</v>
      </c>
      <c r="K14">
        <f t="shared" si="0"/>
        <v>0</v>
      </c>
      <c r="O14" s="46">
        <f t="shared" si="1"/>
        <v>0</v>
      </c>
    </row>
    <row r="15" spans="1:20" x14ac:dyDescent="0.2">
      <c r="A15" s="101">
        <f>'1.CropDatabase'!B19</f>
        <v>0</v>
      </c>
      <c r="B15" s="101">
        <f>'1.CropDatabase'!C19</f>
        <v>0</v>
      </c>
      <c r="C15" s="101">
        <f>'1.CropDatabase'!A19</f>
        <v>0</v>
      </c>
      <c r="D15" s="101">
        <f>SUMIF('2.Sucessions'!$N$6:$N$396,C15,'2.Sucessions'!$K$6:$K$396)</f>
        <v>0</v>
      </c>
      <c r="E15" s="114" t="e">
        <f ca="1">VLOOKUP($C15,INDIRECT('1.CropDatabase'!$C$3),33,0)</f>
        <v>#N/A</v>
      </c>
      <c r="F15" s="115">
        <f>SUMIF('2.Sucessions'!$N$6:$N$396,C15,'2.Sucessions'!$M$6:$M$396)</f>
        <v>0</v>
      </c>
      <c r="G15" s="117"/>
      <c r="H15">
        <f>VLOOKUP(C15,'7.CSAsched'!A$5:AH$77,34,0)</f>
        <v>0</v>
      </c>
      <c r="I15" s="46">
        <f>VLOOKUP(C15,'7.CSAsched'!A$5:AH$77,4,0)</f>
        <v>0</v>
      </c>
      <c r="J15" s="2">
        <f>VLOOKUP(C15,'7.CSAsched'!A$5:AH$77,32,0)</f>
        <v>0</v>
      </c>
      <c r="K15">
        <f t="shared" si="0"/>
        <v>0</v>
      </c>
      <c r="O15" s="46">
        <f t="shared" si="1"/>
        <v>0</v>
      </c>
    </row>
    <row r="16" spans="1:20" x14ac:dyDescent="0.2">
      <c r="A16" s="101">
        <f>'1.CropDatabase'!B20</f>
        <v>0</v>
      </c>
      <c r="B16" s="101">
        <f>'1.CropDatabase'!C20</f>
        <v>0</v>
      </c>
      <c r="C16" s="101">
        <f>'1.CropDatabase'!A20</f>
        <v>0</v>
      </c>
      <c r="D16" s="101">
        <f>SUMIF('2.Sucessions'!$N$6:$N$396,C16,'2.Sucessions'!$K$6:$K$396)</f>
        <v>0</v>
      </c>
      <c r="E16" s="114" t="e">
        <f ca="1">VLOOKUP($C16,INDIRECT('1.CropDatabase'!$C$3),33,0)</f>
        <v>#N/A</v>
      </c>
      <c r="F16" s="115">
        <f>SUMIF('2.Sucessions'!$N$6:$N$396,C16,'2.Sucessions'!$M$6:$M$396)</f>
        <v>0</v>
      </c>
      <c r="G16" s="117"/>
      <c r="H16">
        <f>VLOOKUP(C16,'7.CSAsched'!A$5:AH$77,34,0)</f>
        <v>0</v>
      </c>
      <c r="I16" s="46">
        <f>VLOOKUP(C16,'7.CSAsched'!A$5:AH$77,4,0)</f>
        <v>0</v>
      </c>
      <c r="J16" s="2">
        <f>VLOOKUP(C16,'7.CSAsched'!A$5:AH$77,32,0)</f>
        <v>0</v>
      </c>
      <c r="K16">
        <f t="shared" si="0"/>
        <v>0</v>
      </c>
      <c r="O16" s="46">
        <f t="shared" si="1"/>
        <v>0</v>
      </c>
    </row>
    <row r="17" spans="1:15" x14ac:dyDescent="0.2">
      <c r="A17" s="101">
        <f>'1.CropDatabase'!B21</f>
        <v>0</v>
      </c>
      <c r="B17" s="101">
        <f>'1.CropDatabase'!C21</f>
        <v>0</v>
      </c>
      <c r="C17" s="101">
        <f>'1.CropDatabase'!A21</f>
        <v>0</v>
      </c>
      <c r="D17" s="101">
        <f>SUMIF('2.Sucessions'!$N$6:$N$396,C17,'2.Sucessions'!$K$6:$K$396)</f>
        <v>0</v>
      </c>
      <c r="E17" s="114" t="e">
        <f ca="1">VLOOKUP($C17,INDIRECT('1.CropDatabase'!$C$3),33,0)</f>
        <v>#N/A</v>
      </c>
      <c r="F17" s="115">
        <f>SUMIF('2.Sucessions'!$N$6:$N$396,C17,'2.Sucessions'!$M$6:$M$396)</f>
        <v>0</v>
      </c>
      <c r="G17" s="117"/>
      <c r="H17">
        <f>VLOOKUP(C17,'7.CSAsched'!A$5:AH$77,34,0)</f>
        <v>0</v>
      </c>
      <c r="I17" s="46">
        <f>VLOOKUP(C17,'7.CSAsched'!A$5:AH$77,4,0)</f>
        <v>0</v>
      </c>
      <c r="J17" s="2">
        <f>VLOOKUP(C17,'7.CSAsched'!A$5:AH$77,32,0)</f>
        <v>0</v>
      </c>
      <c r="K17">
        <f t="shared" si="0"/>
        <v>0</v>
      </c>
      <c r="O17" s="46">
        <f t="shared" si="1"/>
        <v>0</v>
      </c>
    </row>
    <row r="18" spans="1:15" x14ac:dyDescent="0.2">
      <c r="A18" s="101">
        <f>'1.CropDatabase'!B22</f>
        <v>0</v>
      </c>
      <c r="B18" s="101">
        <f>'1.CropDatabase'!C22</f>
        <v>0</v>
      </c>
      <c r="C18" s="101">
        <f>'1.CropDatabase'!A22</f>
        <v>0</v>
      </c>
      <c r="D18" s="101">
        <f>SUMIF('2.Sucessions'!$N$6:$N$396,C18,'2.Sucessions'!$K$6:$K$396)</f>
        <v>0</v>
      </c>
      <c r="E18" s="114" t="e">
        <f ca="1">VLOOKUP($C18,INDIRECT('1.CropDatabase'!$C$3),33,0)</f>
        <v>#N/A</v>
      </c>
      <c r="F18" s="115">
        <f>SUMIF('2.Sucessions'!$N$6:$N$396,C18,'2.Sucessions'!$M$6:$M$396)</f>
        <v>0</v>
      </c>
      <c r="G18" s="117"/>
      <c r="H18">
        <f>VLOOKUP(C18,'7.CSAsched'!A$5:AH$77,34,0)</f>
        <v>0</v>
      </c>
      <c r="I18" s="46">
        <f>VLOOKUP(C18,'7.CSAsched'!A$5:AH$77,4,0)</f>
        <v>0</v>
      </c>
      <c r="J18" s="2">
        <f>VLOOKUP(C18,'7.CSAsched'!A$5:AH$77,32,0)</f>
        <v>0</v>
      </c>
      <c r="K18">
        <f t="shared" si="0"/>
        <v>0</v>
      </c>
      <c r="O18" s="46">
        <f t="shared" si="1"/>
        <v>0</v>
      </c>
    </row>
    <row r="19" spans="1:15" x14ac:dyDescent="0.2">
      <c r="A19" s="101">
        <f>'1.CropDatabase'!B23</f>
        <v>0</v>
      </c>
      <c r="B19" s="101">
        <f>'1.CropDatabase'!C23</f>
        <v>0</v>
      </c>
      <c r="C19" s="101">
        <f>'1.CropDatabase'!A23</f>
        <v>0</v>
      </c>
      <c r="D19" s="101">
        <f>SUMIF('2.Sucessions'!$N$6:$N$396,C19,'2.Sucessions'!$K$6:$K$396)</f>
        <v>0</v>
      </c>
      <c r="E19" s="114" t="e">
        <f ca="1">VLOOKUP($C19,INDIRECT('1.CropDatabase'!$C$3),33,0)</f>
        <v>#N/A</v>
      </c>
      <c r="F19" s="115">
        <f>SUMIF('2.Sucessions'!$N$6:$N$396,C19,'2.Sucessions'!$M$6:$M$396)</f>
        <v>0</v>
      </c>
      <c r="G19" s="117"/>
      <c r="H19">
        <f>VLOOKUP(C19,'7.CSAsched'!A$5:AH$77,34,0)</f>
        <v>0</v>
      </c>
      <c r="I19" s="46">
        <f>VLOOKUP(C19,'7.CSAsched'!A$5:AH$77,4,0)</f>
        <v>0</v>
      </c>
      <c r="J19" s="2">
        <f>VLOOKUP(C19,'7.CSAsched'!A$5:AH$77,32,0)</f>
        <v>0</v>
      </c>
      <c r="K19">
        <f t="shared" si="0"/>
        <v>0</v>
      </c>
      <c r="O19" s="46">
        <f t="shared" si="1"/>
        <v>0</v>
      </c>
    </row>
    <row r="20" spans="1:15" x14ac:dyDescent="0.2">
      <c r="A20" s="101">
        <f>'1.CropDatabase'!B24</f>
        <v>0</v>
      </c>
      <c r="B20" s="101">
        <f>'1.CropDatabase'!C24</f>
        <v>0</v>
      </c>
      <c r="C20" s="101">
        <f>'1.CropDatabase'!A24</f>
        <v>0</v>
      </c>
      <c r="D20" s="101">
        <f>SUMIF('2.Sucessions'!$N$6:$N$396,C20,'2.Sucessions'!$K$6:$K$396)</f>
        <v>0</v>
      </c>
      <c r="E20" s="114" t="e">
        <f ca="1">VLOOKUP($C20,INDIRECT('1.CropDatabase'!$C$3),33,0)</f>
        <v>#N/A</v>
      </c>
      <c r="F20" s="115">
        <f>SUMIF('2.Sucessions'!$N$6:$N$396,C20,'2.Sucessions'!$M$6:$M$396)</f>
        <v>0</v>
      </c>
      <c r="G20" s="117"/>
      <c r="H20">
        <f>VLOOKUP(C20,'7.CSAsched'!A$5:AH$77,34,0)</f>
        <v>0</v>
      </c>
      <c r="I20" s="46">
        <f>VLOOKUP(C20,'7.CSAsched'!A$5:AH$77,4,0)</f>
        <v>0</v>
      </c>
      <c r="J20" s="2">
        <f>VLOOKUP(C20,'7.CSAsched'!A$5:AH$77,32,0)</f>
        <v>0</v>
      </c>
      <c r="K20">
        <f t="shared" si="0"/>
        <v>0</v>
      </c>
      <c r="O20" s="46">
        <f t="shared" si="1"/>
        <v>0</v>
      </c>
    </row>
    <row r="21" spans="1:15" x14ac:dyDescent="0.2">
      <c r="A21" s="101">
        <f>'1.CropDatabase'!B25</f>
        <v>0</v>
      </c>
      <c r="B21" s="101">
        <f>'1.CropDatabase'!C25</f>
        <v>0</v>
      </c>
      <c r="C21" s="101">
        <f>'1.CropDatabase'!A25</f>
        <v>0</v>
      </c>
      <c r="D21" s="101">
        <f>SUMIF('2.Sucessions'!$N$6:$N$396,C21,'2.Sucessions'!$K$6:$K$396)</f>
        <v>0</v>
      </c>
      <c r="E21" s="114" t="e">
        <f ca="1">VLOOKUP($C21,INDIRECT('1.CropDatabase'!$C$3),33,0)</f>
        <v>#N/A</v>
      </c>
      <c r="F21" s="115">
        <f>SUMIF('2.Sucessions'!$N$6:$N$396,C21,'2.Sucessions'!$M$6:$M$396)</f>
        <v>0</v>
      </c>
      <c r="G21" s="117"/>
      <c r="H21">
        <f>VLOOKUP(C21,'7.CSAsched'!A$5:AH$77,34,0)</f>
        <v>0</v>
      </c>
      <c r="I21" s="46">
        <f>VLOOKUP(C21,'7.CSAsched'!A$5:AH$77,4,0)</f>
        <v>0</v>
      </c>
      <c r="J21" s="2">
        <f>VLOOKUP(C21,'7.CSAsched'!A$5:AH$77,32,0)</f>
        <v>0</v>
      </c>
      <c r="K21">
        <f t="shared" si="0"/>
        <v>0</v>
      </c>
      <c r="O21" s="46">
        <f t="shared" si="1"/>
        <v>0</v>
      </c>
    </row>
    <row r="22" spans="1:15" x14ac:dyDescent="0.2">
      <c r="A22" s="101">
        <f>'1.CropDatabase'!B26</f>
        <v>0</v>
      </c>
      <c r="B22" s="101">
        <f>'1.CropDatabase'!C26</f>
        <v>0</v>
      </c>
      <c r="C22" s="101">
        <f>'1.CropDatabase'!A26</f>
        <v>0</v>
      </c>
      <c r="D22" s="101">
        <f>SUMIF('2.Sucessions'!$N$6:$N$396,C22,'2.Sucessions'!$K$6:$K$396)</f>
        <v>0</v>
      </c>
      <c r="E22" s="114" t="e">
        <f ca="1">VLOOKUP($C22,INDIRECT('1.CropDatabase'!$C$3),33,0)</f>
        <v>#N/A</v>
      </c>
      <c r="F22" s="115">
        <f>SUMIF('2.Sucessions'!$N$6:$N$396,C22,'2.Sucessions'!$M$6:$M$396)</f>
        <v>0</v>
      </c>
      <c r="G22" s="117"/>
      <c r="H22">
        <f>VLOOKUP(C22,'7.CSAsched'!A$5:AH$77,34,0)</f>
        <v>0</v>
      </c>
      <c r="I22" s="46">
        <f>VLOOKUP(C22,'7.CSAsched'!A$5:AH$77,4,0)</f>
        <v>0</v>
      </c>
      <c r="J22" s="2">
        <f>VLOOKUP(C22,'7.CSAsched'!A$5:AH$77,32,0)</f>
        <v>0</v>
      </c>
      <c r="K22">
        <f t="shared" si="0"/>
        <v>0</v>
      </c>
      <c r="O22" s="46">
        <f t="shared" si="1"/>
        <v>0</v>
      </c>
    </row>
    <row r="23" spans="1:15" x14ac:dyDescent="0.2">
      <c r="A23" s="101">
        <f>'1.CropDatabase'!B27</f>
        <v>0</v>
      </c>
      <c r="B23" s="101">
        <f>'1.CropDatabase'!C27</f>
        <v>0</v>
      </c>
      <c r="C23" s="101">
        <f>'1.CropDatabase'!A27</f>
        <v>0</v>
      </c>
      <c r="D23" s="101">
        <f>SUMIF('2.Sucessions'!$N$6:$N$396,C23,'2.Sucessions'!$K$6:$K$396)</f>
        <v>0</v>
      </c>
      <c r="E23" s="114" t="e">
        <f ca="1">VLOOKUP($C23,INDIRECT('1.CropDatabase'!$C$3),33,0)</f>
        <v>#N/A</v>
      </c>
      <c r="F23" s="115">
        <f>SUMIF('2.Sucessions'!$N$6:$N$396,C23,'2.Sucessions'!$M$6:$M$396)</f>
        <v>0</v>
      </c>
      <c r="G23" s="117"/>
      <c r="H23">
        <f>VLOOKUP(C23,'7.CSAsched'!A$5:AH$77,34,0)</f>
        <v>0</v>
      </c>
      <c r="I23" s="46">
        <f>VLOOKUP(C23,'7.CSAsched'!A$5:AH$77,4,0)</f>
        <v>0</v>
      </c>
      <c r="J23" s="2">
        <f>VLOOKUP(C23,'7.CSAsched'!A$5:AH$77,32,0)</f>
        <v>0</v>
      </c>
      <c r="K23">
        <f t="shared" si="0"/>
        <v>0</v>
      </c>
      <c r="O23" s="46">
        <f t="shared" si="1"/>
        <v>0</v>
      </c>
    </row>
    <row r="24" spans="1:15" x14ac:dyDescent="0.2">
      <c r="A24" s="101">
        <f>'1.CropDatabase'!B28</f>
        <v>0</v>
      </c>
      <c r="B24" s="101">
        <f>'1.CropDatabase'!C28</f>
        <v>0</v>
      </c>
      <c r="C24" s="101">
        <f>'1.CropDatabase'!A28</f>
        <v>0</v>
      </c>
      <c r="D24" s="101">
        <f>SUMIF('2.Sucessions'!$N$6:$N$396,C24,'2.Sucessions'!$K$6:$K$396)</f>
        <v>0</v>
      </c>
      <c r="E24" s="114" t="e">
        <f ca="1">VLOOKUP($C24,INDIRECT('1.CropDatabase'!$C$3),33,0)</f>
        <v>#N/A</v>
      </c>
      <c r="F24" s="115">
        <f>SUMIF('2.Sucessions'!$N$6:$N$396,C24,'2.Sucessions'!$M$6:$M$396)</f>
        <v>0</v>
      </c>
      <c r="G24" s="117"/>
      <c r="H24">
        <f>VLOOKUP(C24,'7.CSAsched'!A$5:AH$77,34,0)</f>
        <v>0</v>
      </c>
      <c r="I24" s="46">
        <f>VLOOKUP(C24,'7.CSAsched'!A$5:AH$77,4,0)</f>
        <v>0</v>
      </c>
      <c r="J24" s="2">
        <f>VLOOKUP(C24,'7.CSAsched'!A$5:AH$77,32,0)</f>
        <v>0</v>
      </c>
      <c r="K24">
        <f t="shared" si="0"/>
        <v>0</v>
      </c>
      <c r="O24" s="46">
        <f t="shared" si="1"/>
        <v>0</v>
      </c>
    </row>
    <row r="25" spans="1:15" x14ac:dyDescent="0.2">
      <c r="A25" s="101">
        <f>'1.CropDatabase'!B29</f>
        <v>0</v>
      </c>
      <c r="B25" s="101">
        <f>'1.CropDatabase'!C29</f>
        <v>0</v>
      </c>
      <c r="C25" s="101">
        <f>'1.CropDatabase'!A29</f>
        <v>0</v>
      </c>
      <c r="D25" s="101">
        <f>SUMIF('2.Sucessions'!$N$6:$N$396,C25,'2.Sucessions'!$K$6:$K$396)</f>
        <v>0</v>
      </c>
      <c r="E25" s="114" t="e">
        <f ca="1">VLOOKUP($C25,INDIRECT('1.CropDatabase'!$C$3),33,0)</f>
        <v>#N/A</v>
      </c>
      <c r="F25" s="115">
        <f>SUMIF('2.Sucessions'!$N$6:$N$396,C25,'2.Sucessions'!$M$6:$M$396)</f>
        <v>0</v>
      </c>
      <c r="G25" s="117"/>
      <c r="H25">
        <f>VLOOKUP(C25,'7.CSAsched'!A$5:AH$77,34,0)</f>
        <v>0</v>
      </c>
      <c r="I25" s="46">
        <f>VLOOKUP(C25,'7.CSAsched'!A$5:AH$77,4,0)</f>
        <v>0</v>
      </c>
      <c r="J25" s="2">
        <f>VLOOKUP(C25,'7.CSAsched'!A$5:AH$77,32,0)</f>
        <v>0</v>
      </c>
      <c r="K25">
        <f t="shared" si="0"/>
        <v>0</v>
      </c>
      <c r="O25" s="46">
        <f t="shared" si="1"/>
        <v>0</v>
      </c>
    </row>
    <row r="26" spans="1:15" x14ac:dyDescent="0.2">
      <c r="A26" s="101">
        <f>'1.CropDatabase'!B30</f>
        <v>0</v>
      </c>
      <c r="B26" s="101">
        <f>'1.CropDatabase'!C30</f>
        <v>0</v>
      </c>
      <c r="C26" s="101">
        <f>'1.CropDatabase'!A30</f>
        <v>0</v>
      </c>
      <c r="D26" s="101">
        <f>SUMIF('2.Sucessions'!$N$6:$N$396,C26,'2.Sucessions'!$K$6:$K$396)</f>
        <v>0</v>
      </c>
      <c r="E26" s="114" t="e">
        <f ca="1">VLOOKUP($C26,INDIRECT('1.CropDatabase'!$C$3),33,0)</f>
        <v>#N/A</v>
      </c>
      <c r="F26" s="115">
        <f>SUMIF('2.Sucessions'!$N$6:$N$396,C26,'2.Sucessions'!$M$6:$M$396)</f>
        <v>0</v>
      </c>
      <c r="G26" s="117"/>
      <c r="H26">
        <f>VLOOKUP(C26,'7.CSAsched'!A$5:AH$77,34,0)</f>
        <v>0</v>
      </c>
      <c r="I26" s="46">
        <f>VLOOKUP(C26,'7.CSAsched'!A$5:AH$77,4,0)</f>
        <v>0</v>
      </c>
      <c r="J26" s="2">
        <f>VLOOKUP(C26,'7.CSAsched'!A$5:AH$77,32,0)</f>
        <v>0</v>
      </c>
      <c r="K26">
        <f t="shared" si="0"/>
        <v>0</v>
      </c>
      <c r="O26" s="46">
        <f t="shared" si="1"/>
        <v>0</v>
      </c>
    </row>
    <row r="27" spans="1:15" x14ac:dyDescent="0.2">
      <c r="A27" s="101">
        <f>'1.CropDatabase'!B31</f>
        <v>0</v>
      </c>
      <c r="B27" s="101">
        <f>'1.CropDatabase'!C31</f>
        <v>0</v>
      </c>
      <c r="C27" s="101">
        <f>'1.CropDatabase'!A31</f>
        <v>0</v>
      </c>
      <c r="D27" s="101">
        <f>SUMIF('2.Sucessions'!$N$6:$N$396,C27,'2.Sucessions'!$K$6:$K$396)</f>
        <v>0</v>
      </c>
      <c r="E27" s="114" t="e">
        <f ca="1">VLOOKUP($C27,INDIRECT('1.CropDatabase'!$C$3),33,0)</f>
        <v>#N/A</v>
      </c>
      <c r="F27" s="115">
        <f>SUMIF('2.Sucessions'!$N$6:$N$396,C27,'2.Sucessions'!$M$6:$M$396)</f>
        <v>0</v>
      </c>
      <c r="G27" s="117"/>
      <c r="H27">
        <f>VLOOKUP(C27,'7.CSAsched'!A$5:AH$77,34,0)</f>
        <v>0</v>
      </c>
      <c r="I27" s="46">
        <f>VLOOKUP(C27,'7.CSAsched'!A$5:AH$77,4,0)</f>
        <v>0</v>
      </c>
      <c r="J27" s="2">
        <f>VLOOKUP(C27,'7.CSAsched'!A$5:AH$77,32,0)</f>
        <v>0</v>
      </c>
      <c r="K27">
        <f t="shared" si="0"/>
        <v>0</v>
      </c>
      <c r="O27" s="46">
        <f t="shared" si="1"/>
        <v>0</v>
      </c>
    </row>
    <row r="28" spans="1:15" x14ac:dyDescent="0.2">
      <c r="A28" s="101">
        <f>'1.CropDatabase'!B32</f>
        <v>0</v>
      </c>
      <c r="B28" s="101">
        <f>'1.CropDatabase'!C32</f>
        <v>0</v>
      </c>
      <c r="C28" s="101">
        <f>'1.CropDatabase'!A32</f>
        <v>0</v>
      </c>
      <c r="D28" s="101">
        <f>SUMIF('2.Sucessions'!$N$6:$N$396,C28,'2.Sucessions'!$K$6:$K$396)</f>
        <v>0</v>
      </c>
      <c r="E28" s="114" t="e">
        <f ca="1">VLOOKUP($C28,INDIRECT('1.CropDatabase'!$C$3),33,0)</f>
        <v>#N/A</v>
      </c>
      <c r="F28" s="115">
        <f>SUMIF('2.Sucessions'!$N$6:$N$396,C28,'2.Sucessions'!$M$6:$M$396)</f>
        <v>0</v>
      </c>
      <c r="G28" s="117"/>
      <c r="H28">
        <f>VLOOKUP(C28,'7.CSAsched'!A$5:AH$77,34,0)</f>
        <v>0</v>
      </c>
      <c r="I28" s="46">
        <f>VLOOKUP(C28,'7.CSAsched'!A$5:AH$77,4,0)</f>
        <v>0</v>
      </c>
      <c r="J28" s="2">
        <f>VLOOKUP(C28,'7.CSAsched'!A$5:AH$77,32,0)</f>
        <v>0</v>
      </c>
      <c r="K28">
        <f t="shared" si="0"/>
        <v>0</v>
      </c>
      <c r="O28" s="46">
        <f t="shared" si="1"/>
        <v>0</v>
      </c>
    </row>
    <row r="29" spans="1:15" x14ac:dyDescent="0.2">
      <c r="A29" s="101">
        <f>'1.CropDatabase'!B33</f>
        <v>0</v>
      </c>
      <c r="B29" s="101">
        <f>'1.CropDatabase'!C33</f>
        <v>0</v>
      </c>
      <c r="C29" s="101">
        <f>'1.CropDatabase'!A33</f>
        <v>0</v>
      </c>
      <c r="D29" s="101">
        <f>SUMIF('2.Sucessions'!$N$6:$N$396,C29,'2.Sucessions'!$K$6:$K$396)</f>
        <v>0</v>
      </c>
      <c r="E29" s="114" t="e">
        <f ca="1">VLOOKUP($C29,INDIRECT('1.CropDatabase'!$C$3),33,0)</f>
        <v>#N/A</v>
      </c>
      <c r="F29" s="115">
        <f>SUMIF('2.Sucessions'!$N$6:$N$396,C29,'2.Sucessions'!$M$6:$M$396)</f>
        <v>0</v>
      </c>
      <c r="G29" s="117"/>
      <c r="H29">
        <f>VLOOKUP(C29,'7.CSAsched'!A$5:AH$77,34,0)</f>
        <v>0</v>
      </c>
      <c r="I29" s="46">
        <f>VLOOKUP(C29,'7.CSAsched'!A$5:AH$77,4,0)</f>
        <v>0</v>
      </c>
      <c r="J29" s="2">
        <f>VLOOKUP(C29,'7.CSAsched'!A$5:AH$77,32,0)</f>
        <v>0</v>
      </c>
      <c r="K29">
        <f t="shared" si="0"/>
        <v>0</v>
      </c>
      <c r="O29" s="46">
        <f t="shared" si="1"/>
        <v>0</v>
      </c>
    </row>
    <row r="30" spans="1:15" x14ac:dyDescent="0.2">
      <c r="A30" s="101">
        <f>'1.CropDatabase'!B34</f>
        <v>0</v>
      </c>
      <c r="B30" s="101">
        <f>'1.CropDatabase'!C34</f>
        <v>0</v>
      </c>
      <c r="C30" s="101">
        <f>'1.CropDatabase'!A34</f>
        <v>0</v>
      </c>
      <c r="D30" s="101">
        <f>SUMIF('2.Sucessions'!$N$6:$N$396,C30,'2.Sucessions'!$K$6:$K$396)</f>
        <v>0</v>
      </c>
      <c r="E30" s="114" t="e">
        <f ca="1">VLOOKUP($C30,INDIRECT('1.CropDatabase'!$C$3),33,0)</f>
        <v>#N/A</v>
      </c>
      <c r="F30" s="115">
        <f>SUMIF('2.Sucessions'!$N$6:$N$396,C30,'2.Sucessions'!$M$6:$M$396)</f>
        <v>0</v>
      </c>
      <c r="G30" s="117"/>
      <c r="H30">
        <f>VLOOKUP(C30,'7.CSAsched'!A$5:AH$77,34,0)</f>
        <v>0</v>
      </c>
      <c r="I30" s="46">
        <f>VLOOKUP(C30,'7.CSAsched'!A$5:AH$77,4,0)</f>
        <v>0</v>
      </c>
      <c r="J30" s="2">
        <f>VLOOKUP(C30,'7.CSAsched'!A$5:AH$77,32,0)</f>
        <v>0</v>
      </c>
      <c r="K30">
        <f t="shared" si="0"/>
        <v>0</v>
      </c>
      <c r="O30" s="46">
        <f t="shared" si="1"/>
        <v>0</v>
      </c>
    </row>
    <row r="31" spans="1:15" x14ac:dyDescent="0.2">
      <c r="A31" s="101">
        <f>'1.CropDatabase'!B35</f>
        <v>0</v>
      </c>
      <c r="B31" s="101">
        <f>'1.CropDatabase'!C35</f>
        <v>0</v>
      </c>
      <c r="C31" s="101">
        <f>'1.CropDatabase'!A35</f>
        <v>0</v>
      </c>
      <c r="D31" s="101">
        <f>SUMIF('2.Sucessions'!$N$6:$N$396,C31,'2.Sucessions'!$K$6:$K$396)</f>
        <v>0</v>
      </c>
      <c r="E31" s="114" t="e">
        <f ca="1">VLOOKUP($C31,INDIRECT('1.CropDatabase'!$C$3),33,0)</f>
        <v>#N/A</v>
      </c>
      <c r="F31" s="115">
        <f>SUMIF('2.Sucessions'!$N$6:$N$396,C31,'2.Sucessions'!$M$6:$M$396)</f>
        <v>0</v>
      </c>
      <c r="G31" s="117"/>
      <c r="H31">
        <f>VLOOKUP(C31,'7.CSAsched'!A$5:AH$77,34,0)</f>
        <v>0</v>
      </c>
      <c r="I31" s="46">
        <f>VLOOKUP(C31,'7.CSAsched'!A$5:AH$77,4,0)</f>
        <v>0</v>
      </c>
      <c r="J31" s="2">
        <f>VLOOKUP(C31,'7.CSAsched'!A$5:AH$77,32,0)</f>
        <v>0</v>
      </c>
      <c r="K31">
        <f t="shared" si="0"/>
        <v>0</v>
      </c>
      <c r="O31" s="46">
        <f t="shared" si="1"/>
        <v>0</v>
      </c>
    </row>
    <row r="32" spans="1:15" x14ac:dyDescent="0.2">
      <c r="A32" s="101">
        <f>'1.CropDatabase'!B36</f>
        <v>0</v>
      </c>
      <c r="B32" s="101">
        <f>'1.CropDatabase'!C36</f>
        <v>0</v>
      </c>
      <c r="C32" s="101">
        <f>'1.CropDatabase'!A36</f>
        <v>0</v>
      </c>
      <c r="D32" s="101">
        <f>SUMIF('2.Sucessions'!$N$6:$N$396,C32,'2.Sucessions'!$K$6:$K$396)</f>
        <v>0</v>
      </c>
      <c r="E32" s="114" t="e">
        <f ca="1">VLOOKUP($C32,INDIRECT('1.CropDatabase'!$C$3),33,0)</f>
        <v>#N/A</v>
      </c>
      <c r="F32" s="115">
        <f>SUMIF('2.Sucessions'!$N$6:$N$396,C32,'2.Sucessions'!$M$6:$M$396)</f>
        <v>0</v>
      </c>
      <c r="G32" s="117"/>
      <c r="H32">
        <f>VLOOKUP(C32,'7.CSAsched'!A$5:AH$77,34,0)</f>
        <v>0</v>
      </c>
      <c r="I32" s="46">
        <f>VLOOKUP(C32,'7.CSAsched'!A$5:AH$77,4,0)</f>
        <v>0</v>
      </c>
      <c r="J32" s="2">
        <f>VLOOKUP(C32,'7.CSAsched'!A$5:AH$77,32,0)</f>
        <v>0</v>
      </c>
      <c r="K32">
        <f t="shared" si="0"/>
        <v>0</v>
      </c>
      <c r="O32" s="46">
        <f t="shared" si="1"/>
        <v>0</v>
      </c>
    </row>
    <row r="33" spans="1:15" x14ac:dyDescent="0.2">
      <c r="A33" s="101">
        <f>'1.CropDatabase'!B37</f>
        <v>0</v>
      </c>
      <c r="B33" s="101">
        <f>'1.CropDatabase'!C37</f>
        <v>0</v>
      </c>
      <c r="C33" s="101">
        <f>'1.CropDatabase'!A37</f>
        <v>0</v>
      </c>
      <c r="D33" s="101">
        <f>SUMIF('2.Sucessions'!$N$6:$N$396,C33,'2.Sucessions'!$K$6:$K$396)</f>
        <v>0</v>
      </c>
      <c r="E33" s="114" t="e">
        <f ca="1">VLOOKUP($C33,INDIRECT('1.CropDatabase'!$C$3),33,0)</f>
        <v>#N/A</v>
      </c>
      <c r="F33" s="115">
        <f>SUMIF('2.Sucessions'!$N$6:$N$396,C33,'2.Sucessions'!$M$6:$M$396)</f>
        <v>0</v>
      </c>
      <c r="G33" s="117"/>
      <c r="H33">
        <f>VLOOKUP(C33,'7.CSAsched'!A$5:AH$77,34,0)</f>
        <v>0</v>
      </c>
      <c r="I33" s="46">
        <f>VLOOKUP(C33,'7.CSAsched'!A$5:AH$77,4,0)</f>
        <v>0</v>
      </c>
      <c r="J33" s="2">
        <f>VLOOKUP(C33,'7.CSAsched'!A$5:AH$77,32,0)</f>
        <v>0</v>
      </c>
      <c r="K33">
        <f t="shared" si="0"/>
        <v>0</v>
      </c>
      <c r="O33" s="46">
        <f t="shared" si="1"/>
        <v>0</v>
      </c>
    </row>
    <row r="34" spans="1:15" x14ac:dyDescent="0.2">
      <c r="A34" s="101">
        <f>'1.CropDatabase'!B38</f>
        <v>0</v>
      </c>
      <c r="B34" s="101">
        <f>'1.CropDatabase'!C38</f>
        <v>0</v>
      </c>
      <c r="C34" s="101">
        <f>'1.CropDatabase'!A38</f>
        <v>0</v>
      </c>
      <c r="D34" s="101">
        <f>SUMIF('2.Sucessions'!$N$6:$N$396,C34,'2.Sucessions'!$K$6:$K$396)</f>
        <v>0</v>
      </c>
      <c r="E34" s="114" t="e">
        <f ca="1">VLOOKUP($C34,INDIRECT('1.CropDatabase'!$C$3),33,0)</f>
        <v>#N/A</v>
      </c>
      <c r="F34" s="115">
        <f>SUMIF('2.Sucessions'!$N$6:$N$396,C34,'2.Sucessions'!$M$6:$M$396)</f>
        <v>0</v>
      </c>
      <c r="G34" s="117"/>
      <c r="H34">
        <f>VLOOKUP(C34,'7.CSAsched'!A$5:AH$77,34,0)</f>
        <v>0</v>
      </c>
      <c r="I34" s="46">
        <f>VLOOKUP(C34,'7.CSAsched'!A$5:AH$77,4,0)</f>
        <v>0</v>
      </c>
      <c r="J34" s="2">
        <f>VLOOKUP(C34,'7.CSAsched'!A$5:AH$77,32,0)</f>
        <v>0</v>
      </c>
      <c r="K34">
        <f t="shared" si="0"/>
        <v>0</v>
      </c>
      <c r="O34" s="46">
        <f t="shared" si="1"/>
        <v>0</v>
      </c>
    </row>
    <row r="35" spans="1:15" x14ac:dyDescent="0.2">
      <c r="A35" s="101">
        <f>'1.CropDatabase'!B39</f>
        <v>0</v>
      </c>
      <c r="B35" s="101">
        <f>'1.CropDatabase'!C39</f>
        <v>0</v>
      </c>
      <c r="C35" s="101">
        <f>'1.CropDatabase'!A39</f>
        <v>0</v>
      </c>
      <c r="D35" s="101">
        <f>SUMIF('2.Sucessions'!$N$6:$N$396,C35,'2.Sucessions'!$K$6:$K$396)</f>
        <v>0</v>
      </c>
      <c r="E35" s="114" t="e">
        <f ca="1">VLOOKUP($C35,INDIRECT('1.CropDatabase'!$C$3),33,0)</f>
        <v>#N/A</v>
      </c>
      <c r="F35" s="115">
        <f>SUMIF('2.Sucessions'!$N$6:$N$396,C35,'2.Sucessions'!$M$6:$M$396)</f>
        <v>0</v>
      </c>
      <c r="G35" s="117"/>
      <c r="H35">
        <f>VLOOKUP(C35,'7.CSAsched'!A$5:AH$77,34,0)</f>
        <v>0</v>
      </c>
      <c r="I35" s="46">
        <f>VLOOKUP(C35,'7.CSAsched'!A$5:AH$77,4,0)</f>
        <v>0</v>
      </c>
      <c r="J35" s="2">
        <f>VLOOKUP(C35,'7.CSAsched'!A$5:AH$77,32,0)</f>
        <v>0</v>
      </c>
      <c r="K35">
        <f t="shared" si="0"/>
        <v>0</v>
      </c>
      <c r="O35" s="46">
        <f t="shared" si="1"/>
        <v>0</v>
      </c>
    </row>
    <row r="36" spans="1:15" x14ac:dyDescent="0.2">
      <c r="A36" s="101">
        <f>'1.CropDatabase'!B40</f>
        <v>0</v>
      </c>
      <c r="B36" s="101">
        <f>'1.CropDatabase'!C40</f>
        <v>0</v>
      </c>
      <c r="C36" s="101">
        <f>'1.CropDatabase'!A40</f>
        <v>0</v>
      </c>
      <c r="D36" s="101">
        <f>SUMIF('2.Sucessions'!$N$6:$N$396,C36,'2.Sucessions'!$K$6:$K$396)</f>
        <v>0</v>
      </c>
      <c r="E36" s="114" t="e">
        <f ca="1">VLOOKUP($C36,INDIRECT('1.CropDatabase'!$C$3),33,0)</f>
        <v>#N/A</v>
      </c>
      <c r="F36" s="115">
        <f>SUMIF('2.Sucessions'!$N$6:$N$396,C36,'2.Sucessions'!$M$6:$M$396)</f>
        <v>0</v>
      </c>
      <c r="G36" s="117"/>
      <c r="H36">
        <f>VLOOKUP(C36,'7.CSAsched'!A$5:AH$77,34,0)</f>
        <v>0</v>
      </c>
      <c r="I36" s="46">
        <f>VLOOKUP(C36,'7.CSAsched'!A$5:AH$77,4,0)</f>
        <v>0</v>
      </c>
      <c r="J36" s="2">
        <f>VLOOKUP(C36,'7.CSAsched'!A$5:AH$77,32,0)</f>
        <v>0</v>
      </c>
      <c r="K36">
        <f t="shared" si="0"/>
        <v>0</v>
      </c>
      <c r="O36" s="46">
        <f t="shared" si="1"/>
        <v>0</v>
      </c>
    </row>
    <row r="37" spans="1:15" x14ac:dyDescent="0.2">
      <c r="A37" s="101">
        <f>'1.CropDatabase'!B41</f>
        <v>0</v>
      </c>
      <c r="B37" s="101">
        <f>'1.CropDatabase'!C41</f>
        <v>0</v>
      </c>
      <c r="C37" s="101">
        <f>'1.CropDatabase'!A41</f>
        <v>0</v>
      </c>
      <c r="D37" s="101">
        <f>SUMIF('2.Sucessions'!$N$6:$N$396,C37,'2.Sucessions'!$K$6:$K$396)</f>
        <v>0</v>
      </c>
      <c r="E37" s="114" t="e">
        <f ca="1">VLOOKUP($C37,INDIRECT('1.CropDatabase'!$C$3),33,0)</f>
        <v>#N/A</v>
      </c>
      <c r="F37" s="115">
        <f>SUMIF('2.Sucessions'!$N$6:$N$396,C37,'2.Sucessions'!$M$6:$M$396)</f>
        <v>0</v>
      </c>
      <c r="G37" s="117"/>
      <c r="H37">
        <f>VLOOKUP(C37,'7.CSAsched'!A$5:AH$77,34,0)</f>
        <v>0</v>
      </c>
      <c r="I37" s="46">
        <f>VLOOKUP(C37,'7.CSAsched'!A$5:AH$77,4,0)</f>
        <v>0</v>
      </c>
      <c r="J37" s="2">
        <f>VLOOKUP(C37,'7.CSAsched'!A$5:AH$77,32,0)</f>
        <v>0</v>
      </c>
      <c r="K37">
        <f t="shared" si="0"/>
        <v>0</v>
      </c>
      <c r="O37" s="46">
        <f t="shared" si="1"/>
        <v>0</v>
      </c>
    </row>
    <row r="38" spans="1:15" x14ac:dyDescent="0.2">
      <c r="A38" s="101">
        <f>'1.CropDatabase'!B42</f>
        <v>0</v>
      </c>
      <c r="B38" s="101">
        <f>'1.CropDatabase'!C42</f>
        <v>0</v>
      </c>
      <c r="C38" s="101">
        <f>'1.CropDatabase'!A42</f>
        <v>0</v>
      </c>
      <c r="D38" s="101">
        <f>SUMIF('2.Sucessions'!$N$6:$N$396,C38,'2.Sucessions'!$K$6:$K$396)</f>
        <v>0</v>
      </c>
      <c r="E38" s="114" t="e">
        <f ca="1">VLOOKUP($C38,INDIRECT('1.CropDatabase'!$C$3),33,0)</f>
        <v>#N/A</v>
      </c>
      <c r="F38" s="115">
        <f>SUMIF('2.Sucessions'!$N$6:$N$396,C38,'2.Sucessions'!$M$6:$M$396)</f>
        <v>0</v>
      </c>
      <c r="G38" s="117"/>
      <c r="H38">
        <f>VLOOKUP(C38,'7.CSAsched'!A$5:AH$77,34,0)</f>
        <v>0</v>
      </c>
      <c r="I38" s="46">
        <f>VLOOKUP(C38,'7.CSAsched'!A$5:AH$77,4,0)</f>
        <v>0</v>
      </c>
      <c r="J38" s="2">
        <f>VLOOKUP(C38,'7.CSAsched'!A$5:AH$77,32,0)</f>
        <v>0</v>
      </c>
      <c r="K38">
        <f t="shared" si="0"/>
        <v>0</v>
      </c>
      <c r="O38" s="46">
        <f t="shared" si="1"/>
        <v>0</v>
      </c>
    </row>
    <row r="39" spans="1:15" x14ac:dyDescent="0.2">
      <c r="A39" s="101">
        <f>'1.CropDatabase'!B43</f>
        <v>0</v>
      </c>
      <c r="B39" s="101">
        <f>'1.CropDatabase'!C43</f>
        <v>0</v>
      </c>
      <c r="C39" s="101">
        <f>'1.CropDatabase'!A43</f>
        <v>0</v>
      </c>
      <c r="D39" s="101">
        <f>SUMIF('2.Sucessions'!$N$6:$N$396,C39,'2.Sucessions'!$K$6:$K$396)</f>
        <v>0</v>
      </c>
      <c r="E39" s="114" t="e">
        <f ca="1">VLOOKUP($C39,INDIRECT('1.CropDatabase'!$C$3),33,0)</f>
        <v>#N/A</v>
      </c>
      <c r="F39" s="115">
        <f>SUMIF('2.Sucessions'!$N$6:$N$396,C39,'2.Sucessions'!$M$6:$M$396)</f>
        <v>0</v>
      </c>
      <c r="G39" s="117"/>
      <c r="H39">
        <f>VLOOKUP(C39,'7.CSAsched'!A$5:AH$77,34,0)</f>
        <v>0</v>
      </c>
      <c r="I39" s="46">
        <f>VLOOKUP(C39,'7.CSAsched'!A$5:AH$77,4,0)</f>
        <v>0</v>
      </c>
      <c r="J39" s="2">
        <f>VLOOKUP(C39,'7.CSAsched'!A$5:AH$77,32,0)</f>
        <v>0</v>
      </c>
      <c r="K39">
        <f t="shared" si="0"/>
        <v>0</v>
      </c>
      <c r="O39" s="46">
        <f t="shared" si="1"/>
        <v>0</v>
      </c>
    </row>
    <row r="40" spans="1:15" x14ac:dyDescent="0.2">
      <c r="A40" s="101">
        <f>'1.CropDatabase'!B44</f>
        <v>0</v>
      </c>
      <c r="B40" s="101">
        <f>'1.CropDatabase'!C44</f>
        <v>0</v>
      </c>
      <c r="C40" s="101">
        <f>'1.CropDatabase'!A44</f>
        <v>0</v>
      </c>
      <c r="D40" s="101">
        <f>SUMIF('2.Sucessions'!$N$6:$N$396,C40,'2.Sucessions'!$K$6:$K$396)</f>
        <v>0</v>
      </c>
      <c r="E40" s="114" t="e">
        <f ca="1">VLOOKUP($C40,INDIRECT('1.CropDatabase'!$C$3),33,0)</f>
        <v>#N/A</v>
      </c>
      <c r="F40" s="115">
        <f>SUMIF('2.Sucessions'!$N$6:$N$396,C40,'2.Sucessions'!$M$6:$M$396)</f>
        <v>0</v>
      </c>
      <c r="G40" s="117"/>
      <c r="H40">
        <f>VLOOKUP(C40,'7.CSAsched'!A$5:AH$77,34,0)</f>
        <v>0</v>
      </c>
      <c r="I40" s="46">
        <f>VLOOKUP(C40,'7.CSAsched'!A$5:AH$77,4,0)</f>
        <v>0</v>
      </c>
      <c r="J40" s="2">
        <f>VLOOKUP(C40,'7.CSAsched'!A$5:AH$77,32,0)</f>
        <v>0</v>
      </c>
      <c r="K40">
        <f t="shared" si="0"/>
        <v>0</v>
      </c>
      <c r="O40" s="46">
        <f t="shared" si="1"/>
        <v>0</v>
      </c>
    </row>
    <row r="41" spans="1:15" x14ac:dyDescent="0.2">
      <c r="A41" s="101">
        <f>'1.CropDatabase'!B45</f>
        <v>0</v>
      </c>
      <c r="B41" s="101">
        <f>'1.CropDatabase'!C45</f>
        <v>0</v>
      </c>
      <c r="C41" s="101">
        <f>'1.CropDatabase'!A45</f>
        <v>0</v>
      </c>
      <c r="D41" s="101">
        <f>SUMIF('2.Sucessions'!$N$6:$N$396,C41,'2.Sucessions'!$K$6:$K$396)</f>
        <v>0</v>
      </c>
      <c r="E41" s="114" t="e">
        <f ca="1">VLOOKUP($C41,INDIRECT('1.CropDatabase'!$C$3),33,0)</f>
        <v>#N/A</v>
      </c>
      <c r="F41" s="115">
        <f>SUMIF('2.Sucessions'!$N$6:$N$396,C41,'2.Sucessions'!$M$6:$M$396)</f>
        <v>0</v>
      </c>
      <c r="G41" s="117"/>
      <c r="H41">
        <f>VLOOKUP(C41,'7.CSAsched'!A$5:AH$77,34,0)</f>
        <v>0</v>
      </c>
      <c r="I41" s="46">
        <f>VLOOKUP(C41,'7.CSAsched'!A$5:AH$77,4,0)</f>
        <v>0</v>
      </c>
      <c r="J41" s="2">
        <f>VLOOKUP(C41,'7.CSAsched'!A$5:AH$77,32,0)</f>
        <v>0</v>
      </c>
      <c r="K41">
        <f t="shared" si="0"/>
        <v>0</v>
      </c>
      <c r="O41" s="46">
        <f t="shared" si="1"/>
        <v>0</v>
      </c>
    </row>
    <row r="42" spans="1:15" x14ac:dyDescent="0.2">
      <c r="A42" s="101">
        <f>'1.CropDatabase'!B46</f>
        <v>0</v>
      </c>
      <c r="B42" s="101">
        <f>'1.CropDatabase'!C46</f>
        <v>0</v>
      </c>
      <c r="C42" s="101">
        <f>'1.CropDatabase'!A46</f>
        <v>0</v>
      </c>
      <c r="D42" s="101">
        <f>SUMIF('2.Sucessions'!$N$6:$N$396,C42,'2.Sucessions'!$K$6:$K$396)</f>
        <v>0</v>
      </c>
      <c r="E42" s="114" t="e">
        <f ca="1">VLOOKUP($C42,INDIRECT('1.CropDatabase'!$C$3),33,0)</f>
        <v>#N/A</v>
      </c>
      <c r="F42" s="115">
        <f>SUMIF('2.Sucessions'!$N$6:$N$396,C42,'2.Sucessions'!$M$6:$M$396)</f>
        <v>0</v>
      </c>
      <c r="G42" s="117"/>
      <c r="H42">
        <f>VLOOKUP(C42,'7.CSAsched'!A$5:AH$77,34,0)</f>
        <v>0</v>
      </c>
      <c r="I42" s="46">
        <f>VLOOKUP(C42,'7.CSAsched'!A$5:AH$77,4,0)</f>
        <v>0</v>
      </c>
      <c r="J42" s="2">
        <f>VLOOKUP(C42,'7.CSAsched'!A$5:AH$77,32,0)</f>
        <v>0</v>
      </c>
      <c r="K42">
        <f t="shared" si="0"/>
        <v>0</v>
      </c>
      <c r="O42" s="46">
        <f t="shared" si="1"/>
        <v>0</v>
      </c>
    </row>
    <row r="43" spans="1:15" x14ac:dyDescent="0.2">
      <c r="A43" s="101">
        <f>'1.CropDatabase'!B47</f>
        <v>0</v>
      </c>
      <c r="B43" s="101">
        <f>'1.CropDatabase'!C47</f>
        <v>0</v>
      </c>
      <c r="C43" s="101">
        <f>'1.CropDatabase'!A47</f>
        <v>0</v>
      </c>
      <c r="D43" s="101">
        <f>SUMIF('2.Sucessions'!$N$6:$N$396,C43,'2.Sucessions'!$K$6:$K$396)</f>
        <v>0</v>
      </c>
      <c r="E43" s="114" t="e">
        <f ca="1">VLOOKUP($C43,INDIRECT('1.CropDatabase'!$C$3),33,0)</f>
        <v>#N/A</v>
      </c>
      <c r="F43" s="115">
        <f>SUMIF('2.Sucessions'!$N$6:$N$396,C43,'2.Sucessions'!$M$6:$M$396)</f>
        <v>0</v>
      </c>
      <c r="G43" s="117"/>
      <c r="H43">
        <f>VLOOKUP(C43,'7.CSAsched'!A$5:AH$77,34,0)</f>
        <v>0</v>
      </c>
      <c r="I43" s="46">
        <f>VLOOKUP(C43,'7.CSAsched'!A$5:AH$77,4,0)</f>
        <v>0</v>
      </c>
      <c r="J43" s="2">
        <f>VLOOKUP(C43,'7.CSAsched'!A$5:AH$77,32,0)</f>
        <v>0</v>
      </c>
      <c r="K43">
        <f t="shared" si="0"/>
        <v>0</v>
      </c>
      <c r="O43" s="46">
        <f t="shared" si="1"/>
        <v>0</v>
      </c>
    </row>
    <row r="44" spans="1:15" x14ac:dyDescent="0.2">
      <c r="A44" s="101">
        <f>'1.CropDatabase'!B48</f>
        <v>0</v>
      </c>
      <c r="B44" s="101">
        <f>'1.CropDatabase'!C48</f>
        <v>0</v>
      </c>
      <c r="C44" s="101">
        <f>'1.CropDatabase'!A48</f>
        <v>0</v>
      </c>
      <c r="D44" s="101">
        <f>SUMIF('2.Sucessions'!$N$6:$N$396,C44,'2.Sucessions'!$K$6:$K$396)</f>
        <v>0</v>
      </c>
      <c r="E44" s="114" t="e">
        <f ca="1">VLOOKUP($C44,INDIRECT('1.CropDatabase'!$C$3),33,0)</f>
        <v>#N/A</v>
      </c>
      <c r="F44" s="115">
        <f>SUMIF('2.Sucessions'!$N$6:$N$396,C44,'2.Sucessions'!$M$6:$M$396)</f>
        <v>0</v>
      </c>
      <c r="G44" s="117"/>
      <c r="H44">
        <f>VLOOKUP(C44,'7.CSAsched'!A$5:AH$77,34,0)</f>
        <v>0</v>
      </c>
      <c r="I44" s="46">
        <f>VLOOKUP(C44,'7.CSAsched'!A$5:AH$77,4,0)</f>
        <v>0</v>
      </c>
      <c r="J44" s="2">
        <f>VLOOKUP(C44,'7.CSAsched'!A$5:AH$77,32,0)</f>
        <v>0</v>
      </c>
      <c r="K44">
        <f t="shared" si="0"/>
        <v>0</v>
      </c>
      <c r="O44" s="46">
        <f t="shared" si="1"/>
        <v>0</v>
      </c>
    </row>
    <row r="45" spans="1:15" x14ac:dyDescent="0.2">
      <c r="A45" s="101">
        <f>'1.CropDatabase'!B49</f>
        <v>0</v>
      </c>
      <c r="B45" s="101">
        <f>'1.CropDatabase'!C49</f>
        <v>0</v>
      </c>
      <c r="C45" s="101">
        <f>'1.CropDatabase'!A49</f>
        <v>0</v>
      </c>
      <c r="D45" s="101">
        <f>SUMIF('2.Sucessions'!$N$6:$N$396,C45,'2.Sucessions'!$K$6:$K$396)</f>
        <v>0</v>
      </c>
      <c r="E45" s="114" t="e">
        <f ca="1">VLOOKUP($C45,INDIRECT('1.CropDatabase'!$C$3),33,0)</f>
        <v>#N/A</v>
      </c>
      <c r="F45" s="115">
        <f>SUMIF('2.Sucessions'!$N$6:$N$396,C45,'2.Sucessions'!$M$6:$M$396)</f>
        <v>0</v>
      </c>
      <c r="G45" s="117"/>
      <c r="H45">
        <f>VLOOKUP(C45,'7.CSAsched'!A$5:AH$77,34,0)</f>
        <v>0</v>
      </c>
      <c r="I45" s="46">
        <f>VLOOKUP(C45,'7.CSAsched'!A$5:AH$77,4,0)</f>
        <v>0</v>
      </c>
      <c r="J45" s="2">
        <f>VLOOKUP(C45,'7.CSAsched'!A$5:AH$77,32,0)</f>
        <v>0</v>
      </c>
      <c r="K45">
        <f t="shared" si="0"/>
        <v>0</v>
      </c>
      <c r="O45" s="46">
        <f t="shared" si="1"/>
        <v>0</v>
      </c>
    </row>
    <row r="46" spans="1:15" x14ac:dyDescent="0.2">
      <c r="A46" s="101">
        <f>'1.CropDatabase'!B50</f>
        <v>0</v>
      </c>
      <c r="B46" s="101">
        <f>'1.CropDatabase'!C50</f>
        <v>0</v>
      </c>
      <c r="C46" s="101">
        <f>'1.CropDatabase'!A50</f>
        <v>0</v>
      </c>
      <c r="D46" s="101">
        <f>SUMIF('2.Sucessions'!$N$6:$N$396,C46,'2.Sucessions'!$K$6:$K$396)</f>
        <v>0</v>
      </c>
      <c r="E46" s="114" t="e">
        <f ca="1">VLOOKUP($C46,INDIRECT('1.CropDatabase'!$C$3),33,0)</f>
        <v>#N/A</v>
      </c>
      <c r="F46" s="115">
        <f>SUMIF('2.Sucessions'!$N$6:$N$396,C46,'2.Sucessions'!$M$6:$M$396)</f>
        <v>0</v>
      </c>
      <c r="G46" s="117"/>
      <c r="H46">
        <f>VLOOKUP(C46,'7.CSAsched'!A$5:AH$77,34,0)</f>
        <v>0</v>
      </c>
      <c r="I46" s="46">
        <f>VLOOKUP(C46,'7.CSAsched'!A$5:AH$77,4,0)</f>
        <v>0</v>
      </c>
      <c r="J46" s="2">
        <f>VLOOKUP(C46,'7.CSAsched'!A$5:AH$77,32,0)</f>
        <v>0</v>
      </c>
      <c r="K46">
        <f t="shared" si="0"/>
        <v>0</v>
      </c>
      <c r="O46" s="46">
        <f t="shared" si="1"/>
        <v>0</v>
      </c>
    </row>
    <row r="47" spans="1:15" x14ac:dyDescent="0.2">
      <c r="A47" s="101">
        <f>'1.CropDatabase'!B51</f>
        <v>0</v>
      </c>
      <c r="B47" s="101">
        <f>'1.CropDatabase'!C51</f>
        <v>0</v>
      </c>
      <c r="C47" s="101">
        <f>'1.CropDatabase'!A51</f>
        <v>0</v>
      </c>
      <c r="D47" s="101">
        <f>SUMIF('2.Sucessions'!$N$6:$N$396,C47,'2.Sucessions'!$K$6:$K$396)</f>
        <v>0</v>
      </c>
      <c r="E47" s="114" t="e">
        <f ca="1">VLOOKUP($C47,INDIRECT('1.CropDatabase'!$C$3),33,0)</f>
        <v>#N/A</v>
      </c>
      <c r="F47" s="115">
        <f>SUMIF('2.Sucessions'!$N$6:$N$396,C47,'2.Sucessions'!$M$6:$M$396)</f>
        <v>0</v>
      </c>
      <c r="G47" s="117"/>
      <c r="H47">
        <f>VLOOKUP(C47,'7.CSAsched'!A$5:AH$77,34,0)</f>
        <v>0</v>
      </c>
      <c r="I47" s="46">
        <f>VLOOKUP(C47,'7.CSAsched'!A$5:AH$77,4,0)</f>
        <v>0</v>
      </c>
      <c r="J47" s="2">
        <f>VLOOKUP(C47,'7.CSAsched'!A$5:AH$77,32,0)</f>
        <v>0</v>
      </c>
      <c r="K47">
        <f t="shared" si="0"/>
        <v>0</v>
      </c>
      <c r="O47" s="46">
        <f t="shared" si="1"/>
        <v>0</v>
      </c>
    </row>
    <row r="48" spans="1:15" x14ac:dyDescent="0.2">
      <c r="A48" s="101">
        <f>'1.CropDatabase'!B52</f>
        <v>0</v>
      </c>
      <c r="B48" s="101">
        <f>'1.CropDatabase'!C52</f>
        <v>0</v>
      </c>
      <c r="C48" s="101">
        <f>'1.CropDatabase'!A52</f>
        <v>0</v>
      </c>
      <c r="D48" s="101">
        <f>SUMIF('2.Sucessions'!$N$6:$N$396,C48,'2.Sucessions'!$K$6:$K$396)</f>
        <v>0</v>
      </c>
      <c r="E48" s="114" t="e">
        <f ca="1">VLOOKUP($C48,INDIRECT('1.CropDatabase'!$C$3),33,0)</f>
        <v>#N/A</v>
      </c>
      <c r="F48" s="115">
        <f>SUMIF('2.Sucessions'!$N$6:$N$396,C48,'2.Sucessions'!$M$6:$M$396)</f>
        <v>0</v>
      </c>
      <c r="G48" s="117"/>
      <c r="H48">
        <f>VLOOKUP(C48,'7.CSAsched'!A$5:AH$77,34,0)</f>
        <v>0</v>
      </c>
      <c r="I48" s="46">
        <f>VLOOKUP(C48,'7.CSAsched'!A$5:AH$77,4,0)</f>
        <v>0</v>
      </c>
      <c r="J48" s="2">
        <f>VLOOKUP(C48,'7.CSAsched'!A$5:AH$77,32,0)</f>
        <v>0</v>
      </c>
      <c r="K48">
        <f t="shared" si="0"/>
        <v>0</v>
      </c>
      <c r="O48" s="46">
        <f t="shared" si="1"/>
        <v>0</v>
      </c>
    </row>
    <row r="49" spans="1:15" x14ac:dyDescent="0.2">
      <c r="A49" s="101">
        <f>'1.CropDatabase'!B53</f>
        <v>0</v>
      </c>
      <c r="B49" s="101">
        <f>'1.CropDatabase'!C53</f>
        <v>0</v>
      </c>
      <c r="C49" s="101">
        <f>'1.CropDatabase'!A53</f>
        <v>0</v>
      </c>
      <c r="D49" s="101">
        <f>SUMIF('2.Sucessions'!$N$6:$N$396,C49,'2.Sucessions'!$K$6:$K$396)</f>
        <v>0</v>
      </c>
      <c r="E49" s="114" t="e">
        <f ca="1">VLOOKUP($C49,INDIRECT('1.CropDatabase'!$C$3),33,0)</f>
        <v>#N/A</v>
      </c>
      <c r="F49" s="115">
        <f>SUMIF('2.Sucessions'!$N$6:$N$396,C49,'2.Sucessions'!$M$6:$M$396)</f>
        <v>0</v>
      </c>
      <c r="G49" s="117"/>
      <c r="H49">
        <f>VLOOKUP(C49,'7.CSAsched'!A$5:AH$77,34,0)</f>
        <v>0</v>
      </c>
      <c r="I49" s="46">
        <f>VLOOKUP(C49,'7.CSAsched'!A$5:AH$77,4,0)</f>
        <v>0</v>
      </c>
      <c r="J49" s="2">
        <f>VLOOKUP(C49,'7.CSAsched'!A$5:AH$77,32,0)</f>
        <v>0</v>
      </c>
      <c r="K49">
        <f t="shared" si="0"/>
        <v>0</v>
      </c>
      <c r="O49" s="46">
        <f t="shared" si="1"/>
        <v>0</v>
      </c>
    </row>
    <row r="50" spans="1:15" x14ac:dyDescent="0.2">
      <c r="A50" s="101">
        <f>'1.CropDatabase'!B54</f>
        <v>0</v>
      </c>
      <c r="B50" s="101">
        <f>'1.CropDatabase'!C54</f>
        <v>0</v>
      </c>
      <c r="C50" s="101">
        <f>'1.CropDatabase'!A54</f>
        <v>0</v>
      </c>
      <c r="D50" s="101">
        <f>SUMIF('2.Sucessions'!$N$6:$N$396,C50,'2.Sucessions'!$K$6:$K$396)</f>
        <v>0</v>
      </c>
      <c r="E50" s="114" t="e">
        <f ca="1">VLOOKUP($C50,INDIRECT('1.CropDatabase'!$C$3),33,0)</f>
        <v>#N/A</v>
      </c>
      <c r="F50" s="115">
        <f>SUMIF('2.Sucessions'!$N$6:$N$396,C50,'2.Sucessions'!$M$6:$M$396)</f>
        <v>0</v>
      </c>
      <c r="G50" s="117"/>
      <c r="H50">
        <f>VLOOKUP(C50,'7.CSAsched'!A$5:AH$77,34,0)</f>
        <v>0</v>
      </c>
      <c r="I50" s="46">
        <f>VLOOKUP(C50,'7.CSAsched'!A$5:AH$77,4,0)</f>
        <v>0</v>
      </c>
      <c r="J50" s="2">
        <f>VLOOKUP(C50,'7.CSAsched'!A$5:AH$77,32,0)</f>
        <v>0</v>
      </c>
      <c r="K50">
        <f t="shared" si="0"/>
        <v>0</v>
      </c>
      <c r="O50" s="46">
        <f t="shared" si="1"/>
        <v>0</v>
      </c>
    </row>
    <row r="51" spans="1:15" x14ac:dyDescent="0.2">
      <c r="A51" s="101">
        <f>'1.CropDatabase'!B55</f>
        <v>0</v>
      </c>
      <c r="B51" s="101">
        <f>'1.CropDatabase'!C55</f>
        <v>0</v>
      </c>
      <c r="C51" s="101">
        <f>'1.CropDatabase'!A55</f>
        <v>0</v>
      </c>
      <c r="D51" s="101">
        <f>SUMIF('2.Sucessions'!$N$6:$N$396,C51,'2.Sucessions'!$K$6:$K$396)</f>
        <v>0</v>
      </c>
      <c r="E51" s="114" t="e">
        <f ca="1">VLOOKUP($C51,INDIRECT('1.CropDatabase'!$C$3),33,0)</f>
        <v>#N/A</v>
      </c>
      <c r="F51" s="115">
        <f>SUMIF('2.Sucessions'!$N$6:$N$396,C51,'2.Sucessions'!$M$6:$M$396)</f>
        <v>0</v>
      </c>
      <c r="G51" s="117"/>
      <c r="H51">
        <f>VLOOKUP(C51,'7.CSAsched'!A$5:AH$77,34,0)</f>
        <v>0</v>
      </c>
      <c r="I51" s="46">
        <f>VLOOKUP(C51,'7.CSAsched'!A$5:AH$77,4,0)</f>
        <v>0</v>
      </c>
      <c r="J51" s="2">
        <f>VLOOKUP(C51,'7.CSAsched'!A$5:AH$77,32,0)</f>
        <v>0</v>
      </c>
      <c r="K51">
        <f t="shared" si="0"/>
        <v>0</v>
      </c>
      <c r="O51" s="46">
        <f t="shared" si="1"/>
        <v>0</v>
      </c>
    </row>
    <row r="52" spans="1:15" x14ac:dyDescent="0.2">
      <c r="A52" s="101">
        <f>'1.CropDatabase'!B56</f>
        <v>0</v>
      </c>
      <c r="B52" s="101">
        <f>'1.CropDatabase'!C56</f>
        <v>0</v>
      </c>
      <c r="C52" s="101">
        <f>'1.CropDatabase'!A56</f>
        <v>0</v>
      </c>
      <c r="D52" s="101">
        <f>SUMIF('2.Sucessions'!$N$6:$N$396,C52,'2.Sucessions'!$K$6:$K$396)</f>
        <v>0</v>
      </c>
      <c r="E52" s="114" t="e">
        <f ca="1">VLOOKUP($C52,INDIRECT('1.CropDatabase'!$C$3),33,0)</f>
        <v>#N/A</v>
      </c>
      <c r="F52" s="115">
        <f>SUMIF('2.Sucessions'!$N$6:$N$396,C52,'2.Sucessions'!$M$6:$M$396)</f>
        <v>0</v>
      </c>
      <c r="G52" s="117"/>
      <c r="H52">
        <f>VLOOKUP(C52,'7.CSAsched'!A$5:AH$77,34,0)</f>
        <v>0</v>
      </c>
      <c r="I52" s="46">
        <f>VLOOKUP(C52,'7.CSAsched'!A$5:AH$77,4,0)</f>
        <v>0</v>
      </c>
      <c r="J52" s="2">
        <f>VLOOKUP(C52,'7.CSAsched'!A$5:AH$77,32,0)</f>
        <v>0</v>
      </c>
      <c r="K52">
        <f t="shared" si="0"/>
        <v>0</v>
      </c>
      <c r="O52" s="46">
        <f t="shared" si="1"/>
        <v>0</v>
      </c>
    </row>
    <row r="53" spans="1:15" x14ac:dyDescent="0.2">
      <c r="A53" s="101">
        <f>'1.CropDatabase'!B57</f>
        <v>0</v>
      </c>
      <c r="B53" s="101">
        <f>'1.CropDatabase'!C57</f>
        <v>0</v>
      </c>
      <c r="C53" s="101">
        <f>'1.CropDatabase'!A57</f>
        <v>0</v>
      </c>
      <c r="D53" s="101">
        <f>SUMIF('2.Sucessions'!$N$6:$N$396,C53,'2.Sucessions'!$K$6:$K$396)</f>
        <v>0</v>
      </c>
      <c r="E53" s="114" t="e">
        <f ca="1">VLOOKUP($C53,INDIRECT('1.CropDatabase'!$C$3),33,0)</f>
        <v>#N/A</v>
      </c>
      <c r="F53" s="115">
        <f>SUMIF('2.Sucessions'!$N$6:$N$396,C53,'2.Sucessions'!$M$6:$M$396)</f>
        <v>0</v>
      </c>
      <c r="G53" s="117"/>
      <c r="H53">
        <f>VLOOKUP(C53,'7.CSAsched'!A$5:AH$77,34,0)</f>
        <v>0</v>
      </c>
      <c r="I53" s="46">
        <f>VLOOKUP(C53,'7.CSAsched'!A$5:AH$77,4,0)</f>
        <v>0</v>
      </c>
      <c r="J53" s="2">
        <f>VLOOKUP(C53,'7.CSAsched'!A$5:AH$77,32,0)</f>
        <v>0</v>
      </c>
      <c r="K53">
        <f t="shared" si="0"/>
        <v>0</v>
      </c>
      <c r="O53" s="46">
        <f t="shared" si="1"/>
        <v>0</v>
      </c>
    </row>
    <row r="54" spans="1:15" x14ac:dyDescent="0.2">
      <c r="A54" s="101">
        <f>'1.CropDatabase'!B58</f>
        <v>0</v>
      </c>
      <c r="B54" s="101">
        <f>'1.CropDatabase'!C58</f>
        <v>0</v>
      </c>
      <c r="C54" s="101">
        <f>'1.CropDatabase'!A58</f>
        <v>0</v>
      </c>
      <c r="D54" s="101">
        <f>SUMIF('2.Sucessions'!$N$6:$N$396,C54,'2.Sucessions'!$K$6:$K$396)</f>
        <v>0</v>
      </c>
      <c r="E54" s="114" t="e">
        <f ca="1">VLOOKUP($C54,INDIRECT('1.CropDatabase'!$C$3),33,0)</f>
        <v>#N/A</v>
      </c>
      <c r="F54" s="115">
        <f>SUMIF('2.Sucessions'!$N$6:$N$396,C54,'2.Sucessions'!$M$6:$M$396)</f>
        <v>0</v>
      </c>
      <c r="G54" s="117"/>
      <c r="H54">
        <f>VLOOKUP(C54,'7.CSAsched'!A$5:AH$77,34,0)</f>
        <v>0</v>
      </c>
      <c r="I54" s="46">
        <f>VLOOKUP(C54,'7.CSAsched'!A$5:AH$77,4,0)</f>
        <v>0</v>
      </c>
      <c r="J54" s="2">
        <f>VLOOKUP(C54,'7.CSAsched'!A$5:AH$77,32,0)</f>
        <v>0</v>
      </c>
      <c r="K54">
        <f t="shared" si="0"/>
        <v>0</v>
      </c>
      <c r="O54" s="46">
        <f t="shared" si="1"/>
        <v>0</v>
      </c>
    </row>
    <row r="55" spans="1:15" x14ac:dyDescent="0.2">
      <c r="A55" s="101">
        <f>'1.CropDatabase'!B59</f>
        <v>0</v>
      </c>
      <c r="B55" s="101">
        <f>'1.CropDatabase'!C59</f>
        <v>0</v>
      </c>
      <c r="C55" s="101">
        <f>'1.CropDatabase'!A59</f>
        <v>0</v>
      </c>
      <c r="D55" s="101">
        <f>SUMIF('2.Sucessions'!$N$6:$N$396,C55,'2.Sucessions'!$K$6:$K$396)</f>
        <v>0</v>
      </c>
      <c r="E55" s="114" t="e">
        <f ca="1">VLOOKUP($C55,INDIRECT('1.CropDatabase'!$C$3),33,0)</f>
        <v>#N/A</v>
      </c>
      <c r="F55" s="115">
        <f>SUMIF('2.Sucessions'!$N$6:$N$396,C55,'2.Sucessions'!$M$6:$M$396)</f>
        <v>0</v>
      </c>
      <c r="G55" s="117"/>
      <c r="H55">
        <f>VLOOKUP(C55,'7.CSAsched'!A$5:AH$77,34,0)</f>
        <v>0</v>
      </c>
      <c r="I55" s="46">
        <f>VLOOKUP(C55,'7.CSAsched'!A$5:AH$77,4,0)</f>
        <v>0</v>
      </c>
      <c r="J55" s="2">
        <f>VLOOKUP(C55,'7.CSAsched'!A$5:AH$77,32,0)</f>
        <v>0</v>
      </c>
      <c r="K55">
        <f t="shared" si="0"/>
        <v>0</v>
      </c>
      <c r="O55" s="46">
        <f t="shared" si="1"/>
        <v>0</v>
      </c>
    </row>
    <row r="56" spans="1:15" x14ac:dyDescent="0.2">
      <c r="A56" s="101">
        <f>'1.CropDatabase'!B60</f>
        <v>0</v>
      </c>
      <c r="B56" s="101">
        <f>'1.CropDatabase'!C60</f>
        <v>0</v>
      </c>
      <c r="C56" s="101">
        <f>'1.CropDatabase'!A60</f>
        <v>0</v>
      </c>
      <c r="D56" s="101">
        <f>SUMIF('2.Sucessions'!$N$6:$N$396,C56,'2.Sucessions'!$K$6:$K$396)</f>
        <v>0</v>
      </c>
      <c r="E56" s="114" t="e">
        <f ca="1">VLOOKUP($C56,INDIRECT('1.CropDatabase'!$C$3),33,0)</f>
        <v>#N/A</v>
      </c>
      <c r="F56" s="115">
        <f>SUMIF('2.Sucessions'!$N$6:$N$396,C56,'2.Sucessions'!$M$6:$M$396)</f>
        <v>0</v>
      </c>
      <c r="G56" s="117"/>
      <c r="H56">
        <f>VLOOKUP(C56,'7.CSAsched'!A$5:AH$77,34,0)</f>
        <v>0</v>
      </c>
      <c r="I56" s="46">
        <f>VLOOKUP(C56,'7.CSAsched'!A$5:AH$77,4,0)</f>
        <v>0</v>
      </c>
      <c r="J56" s="2">
        <f>VLOOKUP(C56,'7.CSAsched'!A$5:AH$77,32,0)</f>
        <v>0</v>
      </c>
      <c r="K56">
        <f t="shared" si="0"/>
        <v>0</v>
      </c>
      <c r="O56" s="46">
        <f t="shared" si="1"/>
        <v>0</v>
      </c>
    </row>
    <row r="57" spans="1:15" x14ac:dyDescent="0.2">
      <c r="A57" s="101">
        <f>'1.CropDatabase'!B61</f>
        <v>0</v>
      </c>
      <c r="B57" s="101">
        <f>'1.CropDatabase'!C61</f>
        <v>0</v>
      </c>
      <c r="C57" s="101">
        <f>'1.CropDatabase'!A61</f>
        <v>0</v>
      </c>
      <c r="D57" s="101">
        <f>SUMIF('2.Sucessions'!$N$6:$N$396,C57,'2.Sucessions'!$K$6:$K$396)</f>
        <v>0</v>
      </c>
      <c r="E57" s="114" t="e">
        <f ca="1">VLOOKUP($C57,INDIRECT('1.CropDatabase'!$C$3),33,0)</f>
        <v>#N/A</v>
      </c>
      <c r="F57" s="115">
        <f>SUMIF('2.Sucessions'!$N$6:$N$396,C57,'2.Sucessions'!$M$6:$M$396)</f>
        <v>0</v>
      </c>
      <c r="G57" s="117"/>
      <c r="H57">
        <f>VLOOKUP(C57,'7.CSAsched'!A$5:AH$77,34,0)</f>
        <v>0</v>
      </c>
      <c r="I57" s="46">
        <f>VLOOKUP(C57,'7.CSAsched'!A$5:AH$77,4,0)</f>
        <v>0</v>
      </c>
      <c r="J57" s="2">
        <f>VLOOKUP(C57,'7.CSAsched'!A$5:AH$77,32,0)</f>
        <v>0</v>
      </c>
      <c r="K57">
        <f t="shared" si="0"/>
        <v>0</v>
      </c>
      <c r="O57" s="46">
        <f t="shared" si="1"/>
        <v>0</v>
      </c>
    </row>
    <row r="58" spans="1:15" x14ac:dyDescent="0.2">
      <c r="A58" s="101">
        <f>'1.CropDatabase'!B62</f>
        <v>0</v>
      </c>
      <c r="B58" s="101">
        <f>'1.CropDatabase'!C62</f>
        <v>0</v>
      </c>
      <c r="C58" s="101">
        <f>'1.CropDatabase'!A62</f>
        <v>0</v>
      </c>
      <c r="D58" s="101">
        <f>SUMIF('2.Sucessions'!$N$6:$N$396,C58,'2.Sucessions'!$K$6:$K$396)</f>
        <v>0</v>
      </c>
      <c r="E58" s="114" t="e">
        <f ca="1">VLOOKUP($C58,INDIRECT('1.CropDatabase'!$C$3),33,0)</f>
        <v>#N/A</v>
      </c>
      <c r="F58" s="115">
        <f>SUMIF('2.Sucessions'!$N$6:$N$396,C58,'2.Sucessions'!$M$6:$M$396)</f>
        <v>0</v>
      </c>
      <c r="G58" s="117"/>
      <c r="H58">
        <f>VLOOKUP(C58,'7.CSAsched'!A$5:AH$77,34,0)</f>
        <v>0</v>
      </c>
      <c r="I58" s="46">
        <f>VLOOKUP(C58,'7.CSAsched'!A$5:AH$77,4,0)</f>
        <v>0</v>
      </c>
      <c r="J58" s="2">
        <f>VLOOKUP(C58,'7.CSAsched'!A$5:AH$77,32,0)</f>
        <v>0</v>
      </c>
      <c r="K58">
        <f t="shared" si="0"/>
        <v>0</v>
      </c>
      <c r="O58" s="46">
        <f t="shared" si="1"/>
        <v>0</v>
      </c>
    </row>
    <row r="59" spans="1:15" x14ac:dyDescent="0.2">
      <c r="A59" s="101">
        <f>'1.CropDatabase'!B63</f>
        <v>0</v>
      </c>
      <c r="B59" s="101">
        <f>'1.CropDatabase'!C63</f>
        <v>0</v>
      </c>
      <c r="C59" s="101">
        <f>'1.CropDatabase'!A63</f>
        <v>0</v>
      </c>
      <c r="D59" s="101">
        <f>SUMIF('2.Sucessions'!$N$6:$N$396,C59,'2.Sucessions'!$K$6:$K$396)</f>
        <v>0</v>
      </c>
      <c r="E59" s="114" t="e">
        <f ca="1">VLOOKUP($C59,INDIRECT('1.CropDatabase'!$C$3),33,0)</f>
        <v>#N/A</v>
      </c>
      <c r="F59" s="115">
        <f>SUMIF('2.Sucessions'!$N$6:$N$396,C59,'2.Sucessions'!$M$6:$M$396)</f>
        <v>0</v>
      </c>
      <c r="G59" s="117"/>
      <c r="H59">
        <f>VLOOKUP(C59,'7.CSAsched'!A$5:AH$77,34,0)</f>
        <v>0</v>
      </c>
      <c r="I59" s="46">
        <f>VLOOKUP(C59,'7.CSAsched'!A$5:AH$77,4,0)</f>
        <v>0</v>
      </c>
      <c r="J59" s="2">
        <f>VLOOKUP(C59,'7.CSAsched'!A$5:AH$77,32,0)</f>
        <v>0</v>
      </c>
      <c r="K59">
        <f t="shared" si="0"/>
        <v>0</v>
      </c>
      <c r="O59" s="46">
        <f t="shared" si="1"/>
        <v>0</v>
      </c>
    </row>
    <row r="60" spans="1:15" x14ac:dyDescent="0.2">
      <c r="A60" s="101">
        <f>'1.CropDatabase'!B64</f>
        <v>0</v>
      </c>
      <c r="B60" s="101">
        <f>'1.CropDatabase'!C64</f>
        <v>0</v>
      </c>
      <c r="C60" s="101">
        <f>'1.CropDatabase'!A64</f>
        <v>0</v>
      </c>
      <c r="D60" s="101">
        <f>SUMIF('2.Sucessions'!$N$6:$N$396,C60,'2.Sucessions'!$K$6:$K$396)</f>
        <v>0</v>
      </c>
      <c r="E60" s="114" t="e">
        <f ca="1">VLOOKUP($C60,INDIRECT('1.CropDatabase'!$C$3),33,0)</f>
        <v>#N/A</v>
      </c>
      <c r="F60" s="115">
        <f>SUMIF('2.Sucessions'!$N$6:$N$396,C60,'2.Sucessions'!$M$6:$M$396)</f>
        <v>0</v>
      </c>
      <c r="G60" s="117"/>
      <c r="H60">
        <f>VLOOKUP(C60,'7.CSAsched'!A$5:AH$77,34,0)</f>
        <v>0</v>
      </c>
      <c r="I60" s="46">
        <f>VLOOKUP(C60,'7.CSAsched'!A$5:AH$77,4,0)</f>
        <v>0</v>
      </c>
      <c r="J60" s="2">
        <f>VLOOKUP(C60,'7.CSAsched'!A$5:AH$77,32,0)</f>
        <v>0</v>
      </c>
      <c r="K60">
        <f t="shared" si="0"/>
        <v>0</v>
      </c>
      <c r="O60" s="46">
        <f t="shared" si="1"/>
        <v>0</v>
      </c>
    </row>
    <row r="61" spans="1:15" x14ac:dyDescent="0.2">
      <c r="A61" s="101">
        <f>'1.CropDatabase'!B65</f>
        <v>0</v>
      </c>
      <c r="B61" s="101">
        <f>'1.CropDatabase'!C65</f>
        <v>0</v>
      </c>
      <c r="C61" s="101">
        <f>'1.CropDatabase'!A65</f>
        <v>0</v>
      </c>
      <c r="D61" s="101">
        <f>SUMIF('2.Sucessions'!$N$6:$N$396,C61,'2.Sucessions'!$K$6:$K$396)</f>
        <v>0</v>
      </c>
      <c r="E61" s="114" t="e">
        <f ca="1">VLOOKUP($C61,INDIRECT('1.CropDatabase'!$C$3),33,0)</f>
        <v>#N/A</v>
      </c>
      <c r="F61" s="115">
        <f>SUMIF('2.Sucessions'!$N$6:$N$396,C61,'2.Sucessions'!$M$6:$M$396)</f>
        <v>0</v>
      </c>
      <c r="G61" s="117"/>
      <c r="H61">
        <f>VLOOKUP(C61,'7.CSAsched'!A$5:AH$77,34,0)</f>
        <v>0</v>
      </c>
      <c r="I61" s="46">
        <f>VLOOKUP(C61,'7.CSAsched'!A$5:AH$77,4,0)</f>
        <v>0</v>
      </c>
      <c r="J61" s="2">
        <f>VLOOKUP(C61,'7.CSAsched'!A$5:AH$77,32,0)</f>
        <v>0</v>
      </c>
      <c r="K61">
        <f t="shared" si="0"/>
        <v>0</v>
      </c>
      <c r="O61" s="46">
        <f t="shared" si="1"/>
        <v>0</v>
      </c>
    </row>
    <row r="62" spans="1:15" x14ac:dyDescent="0.2">
      <c r="A62" s="101">
        <f>'1.CropDatabase'!B66</f>
        <v>0</v>
      </c>
      <c r="B62" s="101">
        <f>'1.CropDatabase'!C66</f>
        <v>0</v>
      </c>
      <c r="C62" s="101">
        <f>'1.CropDatabase'!A66</f>
        <v>0</v>
      </c>
      <c r="D62" s="101">
        <f>SUMIF('2.Sucessions'!$N$6:$N$396,C62,'2.Sucessions'!$K$6:$K$396)</f>
        <v>0</v>
      </c>
      <c r="E62" s="114" t="e">
        <f ca="1">VLOOKUP($C62,INDIRECT('1.CropDatabase'!$C$3),33,0)</f>
        <v>#N/A</v>
      </c>
      <c r="F62" s="115">
        <f>SUMIF('2.Sucessions'!$N$6:$N$396,C62,'2.Sucessions'!$M$6:$M$396)</f>
        <v>0</v>
      </c>
      <c r="G62" s="117"/>
      <c r="H62">
        <f>VLOOKUP(C62,'7.CSAsched'!A$5:AH$77,34,0)</f>
        <v>0</v>
      </c>
      <c r="I62" s="46">
        <f>VLOOKUP(C62,'7.CSAsched'!A$5:AH$77,4,0)</f>
        <v>0</v>
      </c>
      <c r="J62" s="2">
        <f>VLOOKUP(C62,'7.CSAsched'!A$5:AH$77,32,0)</f>
        <v>0</v>
      </c>
      <c r="K62">
        <f t="shared" si="0"/>
        <v>0</v>
      </c>
      <c r="O62" s="46">
        <f t="shared" si="1"/>
        <v>0</v>
      </c>
    </row>
    <row r="63" spans="1:15" x14ac:dyDescent="0.2">
      <c r="A63" s="101">
        <f>'1.CropDatabase'!B67</f>
        <v>0</v>
      </c>
      <c r="B63" s="101">
        <f>'1.CropDatabase'!C67</f>
        <v>0</v>
      </c>
      <c r="C63" s="101">
        <f>'1.CropDatabase'!A67</f>
        <v>0</v>
      </c>
      <c r="D63" s="101">
        <f>SUMIF('2.Sucessions'!$N$6:$N$396,C63,'2.Sucessions'!$K$6:$K$396)</f>
        <v>0</v>
      </c>
      <c r="E63" s="114" t="e">
        <f ca="1">VLOOKUP($C63,INDIRECT('1.CropDatabase'!$C$3),33,0)</f>
        <v>#N/A</v>
      </c>
      <c r="F63" s="115">
        <f>SUMIF('2.Sucessions'!$N$6:$N$396,C63,'2.Sucessions'!$M$6:$M$396)</f>
        <v>0</v>
      </c>
      <c r="G63" s="117"/>
      <c r="H63">
        <f>VLOOKUP(C63,'7.CSAsched'!A$5:AH$77,34,0)</f>
        <v>0</v>
      </c>
      <c r="I63" s="46">
        <f>VLOOKUP(C63,'7.CSAsched'!A$5:AH$77,4,0)</f>
        <v>0</v>
      </c>
      <c r="J63" s="2">
        <f>VLOOKUP(C63,'7.CSAsched'!A$5:AH$77,32,0)</f>
        <v>0</v>
      </c>
      <c r="K63">
        <f t="shared" si="0"/>
        <v>0</v>
      </c>
      <c r="O63" s="46">
        <f t="shared" si="1"/>
        <v>0</v>
      </c>
    </row>
    <row r="64" spans="1:15" x14ac:dyDescent="0.2">
      <c r="A64" s="101">
        <f>'1.CropDatabase'!B68</f>
        <v>0</v>
      </c>
      <c r="B64" s="101">
        <f>'1.CropDatabase'!C68</f>
        <v>0</v>
      </c>
      <c r="C64" s="101">
        <f>'1.CropDatabase'!A68</f>
        <v>0</v>
      </c>
      <c r="D64" s="101">
        <f>SUMIF('2.Sucessions'!$N$6:$N$396,C64,'2.Sucessions'!$K$6:$K$396)</f>
        <v>0</v>
      </c>
      <c r="E64" s="114" t="e">
        <f ca="1">VLOOKUP($C64,INDIRECT('1.CropDatabase'!$C$3),33,0)</f>
        <v>#N/A</v>
      </c>
      <c r="F64" s="115">
        <f>SUMIF('2.Sucessions'!$N$6:$N$396,C64,'2.Sucessions'!$M$6:$M$396)</f>
        <v>0</v>
      </c>
      <c r="G64" s="117"/>
      <c r="H64">
        <f>VLOOKUP(C64,'7.CSAsched'!A$5:AH$77,34,0)</f>
        <v>0</v>
      </c>
      <c r="I64" s="46">
        <f>VLOOKUP(C64,'7.CSAsched'!A$5:AH$77,4,0)</f>
        <v>0</v>
      </c>
      <c r="J64" s="2">
        <f>VLOOKUP(C64,'7.CSAsched'!A$5:AH$77,32,0)</f>
        <v>0</v>
      </c>
      <c r="K64">
        <f t="shared" si="0"/>
        <v>0</v>
      </c>
      <c r="O64" s="46">
        <f t="shared" si="1"/>
        <v>0</v>
      </c>
    </row>
    <row r="65" spans="1:15" x14ac:dyDescent="0.2">
      <c r="A65" s="101">
        <f>'1.CropDatabase'!B69</f>
        <v>0</v>
      </c>
      <c r="B65" s="101">
        <f>'1.CropDatabase'!C69</f>
        <v>0</v>
      </c>
      <c r="C65" s="101">
        <f>'1.CropDatabase'!A69</f>
        <v>0</v>
      </c>
      <c r="D65" s="101">
        <f>SUMIF('2.Sucessions'!$N$6:$N$396,C65,'2.Sucessions'!$K$6:$K$396)</f>
        <v>0</v>
      </c>
      <c r="E65" s="114" t="e">
        <f ca="1">VLOOKUP($C65,INDIRECT('1.CropDatabase'!$C$3),33,0)</f>
        <v>#N/A</v>
      </c>
      <c r="F65" s="115">
        <f>SUMIF('2.Sucessions'!$N$6:$N$396,C65,'2.Sucessions'!$M$6:$M$396)</f>
        <v>0</v>
      </c>
      <c r="G65" s="117"/>
      <c r="H65">
        <f>VLOOKUP(C65,'7.CSAsched'!A$5:AH$77,34,0)</f>
        <v>0</v>
      </c>
      <c r="I65" s="46">
        <f>VLOOKUP(C65,'7.CSAsched'!A$5:AH$77,4,0)</f>
        <v>0</v>
      </c>
      <c r="J65" s="2">
        <f>VLOOKUP(C65,'7.CSAsched'!A$5:AH$77,32,0)</f>
        <v>0</v>
      </c>
      <c r="K65">
        <f t="shared" si="0"/>
        <v>0</v>
      </c>
      <c r="O65" s="46">
        <f t="shared" si="1"/>
        <v>0</v>
      </c>
    </row>
    <row r="66" spans="1:15" x14ac:dyDescent="0.2">
      <c r="A66" s="101">
        <f>'1.CropDatabase'!B70</f>
        <v>0</v>
      </c>
      <c r="B66" s="101">
        <f>'1.CropDatabase'!C70</f>
        <v>0</v>
      </c>
      <c r="C66" s="101">
        <f>'1.CropDatabase'!A70</f>
        <v>0</v>
      </c>
      <c r="D66" s="101">
        <f>SUMIF('2.Sucessions'!$N$6:$N$396,C66,'2.Sucessions'!$K$6:$K$396)</f>
        <v>0</v>
      </c>
      <c r="E66" s="114" t="e">
        <f ca="1">VLOOKUP($C66,INDIRECT('1.CropDatabase'!$C$3),33,0)</f>
        <v>#N/A</v>
      </c>
      <c r="F66" s="115">
        <f>SUMIF('2.Sucessions'!$N$6:$N$396,C66,'2.Sucessions'!$M$6:$M$396)</f>
        <v>0</v>
      </c>
      <c r="G66" s="117"/>
      <c r="H66">
        <f>VLOOKUP(C66,'7.CSAsched'!A$5:AH$77,34,0)</f>
        <v>0</v>
      </c>
      <c r="I66" s="46">
        <f>VLOOKUP(C66,'7.CSAsched'!A$5:AH$77,4,0)</f>
        <v>0</v>
      </c>
      <c r="J66" s="2">
        <f>VLOOKUP(C66,'7.CSAsched'!A$5:AH$77,32,0)</f>
        <v>0</v>
      </c>
      <c r="K66">
        <f t="shared" si="0"/>
        <v>0</v>
      </c>
      <c r="O66" s="46">
        <f t="shared" si="1"/>
        <v>0</v>
      </c>
    </row>
    <row r="67" spans="1:15" x14ac:dyDescent="0.2">
      <c r="A67" s="101">
        <f>'1.CropDatabase'!B71</f>
        <v>0</v>
      </c>
      <c r="B67" s="101">
        <f>'1.CropDatabase'!C71</f>
        <v>0</v>
      </c>
      <c r="C67" s="101">
        <f>'1.CropDatabase'!A71</f>
        <v>0</v>
      </c>
      <c r="D67" s="101">
        <f>SUMIF('2.Sucessions'!$N$6:$N$396,C67,'2.Sucessions'!$K$6:$K$396)</f>
        <v>0</v>
      </c>
      <c r="E67" s="114" t="e">
        <f ca="1">VLOOKUP($C67,INDIRECT('1.CropDatabase'!$C$3),33,0)</f>
        <v>#N/A</v>
      </c>
      <c r="F67" s="115">
        <f>SUMIF('2.Sucessions'!$N$6:$N$396,C67,'2.Sucessions'!$M$6:$M$396)</f>
        <v>0</v>
      </c>
      <c r="G67" s="117"/>
      <c r="H67">
        <f>VLOOKUP(C67,'7.CSAsched'!A$5:AH$77,34,0)</f>
        <v>0</v>
      </c>
      <c r="I67" s="46">
        <f>VLOOKUP(C67,'7.CSAsched'!A$5:AH$77,4,0)</f>
        <v>0</v>
      </c>
      <c r="J67" s="2">
        <f>VLOOKUP(C67,'7.CSAsched'!A$5:AH$77,32,0)</f>
        <v>0</v>
      </c>
      <c r="K67">
        <f t="shared" si="0"/>
        <v>0</v>
      </c>
      <c r="O67" s="46">
        <f t="shared" si="1"/>
        <v>0</v>
      </c>
    </row>
    <row r="68" spans="1:15" x14ac:dyDescent="0.2">
      <c r="A68" s="101">
        <f>'1.CropDatabase'!B72</f>
        <v>0</v>
      </c>
      <c r="B68" s="101">
        <f>'1.CropDatabase'!C72</f>
        <v>0</v>
      </c>
      <c r="C68" s="101">
        <f>'1.CropDatabase'!A72</f>
        <v>0</v>
      </c>
      <c r="D68" s="101">
        <f>SUMIF('2.Sucessions'!$N$6:$N$396,C68,'2.Sucessions'!$K$6:$K$396)</f>
        <v>0</v>
      </c>
      <c r="E68" s="114" t="e">
        <f ca="1">VLOOKUP($C68,INDIRECT('1.CropDatabase'!$C$3),33,0)</f>
        <v>#N/A</v>
      </c>
      <c r="F68" s="115">
        <f>SUMIF('2.Sucessions'!$N$6:$N$396,C68,'2.Sucessions'!$M$6:$M$396)</f>
        <v>0</v>
      </c>
      <c r="G68" s="117"/>
      <c r="H68">
        <f>VLOOKUP(C68,'7.CSAsched'!A$5:AH$77,34,0)</f>
        <v>0</v>
      </c>
      <c r="I68" s="46">
        <f>VLOOKUP(C68,'7.CSAsched'!A$5:AH$77,4,0)</f>
        <v>0</v>
      </c>
      <c r="J68" s="2">
        <f>VLOOKUP(C68,'7.CSAsched'!A$5:AH$77,32,0)</f>
        <v>0</v>
      </c>
      <c r="K68">
        <f t="shared" ref="K68:K75" si="2">D68-H68-N68</f>
        <v>0</v>
      </c>
      <c r="O68" s="46">
        <f t="shared" ref="O68:O75" si="3">I68</f>
        <v>0</v>
      </c>
    </row>
    <row r="69" spans="1:15" x14ac:dyDescent="0.2">
      <c r="A69" s="101">
        <f>'1.CropDatabase'!B73</f>
        <v>0</v>
      </c>
      <c r="B69" s="101">
        <f>'1.CropDatabase'!C73</f>
        <v>0</v>
      </c>
      <c r="C69" s="101">
        <f>'1.CropDatabase'!A73</f>
        <v>0</v>
      </c>
      <c r="D69" s="101">
        <f>SUMIF('2.Sucessions'!$N$6:$N$396,C69,'2.Sucessions'!$K$6:$K$396)</f>
        <v>0</v>
      </c>
      <c r="E69" s="114" t="e">
        <f ca="1">VLOOKUP($C69,INDIRECT('1.CropDatabase'!$C$3),33,0)</f>
        <v>#N/A</v>
      </c>
      <c r="F69" s="115">
        <f>SUMIF('2.Sucessions'!$N$6:$N$396,C69,'2.Sucessions'!$M$6:$M$396)</f>
        <v>0</v>
      </c>
      <c r="G69" s="117"/>
      <c r="H69">
        <f>VLOOKUP(C69,'7.CSAsched'!A$5:AH$77,34,0)</f>
        <v>0</v>
      </c>
      <c r="I69" s="46">
        <f>VLOOKUP(C69,'7.CSAsched'!A$5:AH$77,4,0)</f>
        <v>0</v>
      </c>
      <c r="J69" s="2">
        <f>VLOOKUP(C69,'7.CSAsched'!A$5:AH$77,32,0)</f>
        <v>0</v>
      </c>
      <c r="K69">
        <f t="shared" si="2"/>
        <v>0</v>
      </c>
      <c r="O69" s="46">
        <f t="shared" si="3"/>
        <v>0</v>
      </c>
    </row>
    <row r="70" spans="1:15" x14ac:dyDescent="0.2">
      <c r="A70" s="101">
        <f>'1.CropDatabase'!B74</f>
        <v>0</v>
      </c>
      <c r="B70" s="101">
        <f>'1.CropDatabase'!C74</f>
        <v>0</v>
      </c>
      <c r="C70" s="101">
        <f>'1.CropDatabase'!A74</f>
        <v>0</v>
      </c>
      <c r="D70" s="101">
        <f>SUMIF('2.Sucessions'!$N$6:$N$396,C70,'2.Sucessions'!$K$6:$K$396)</f>
        <v>0</v>
      </c>
      <c r="E70" s="114" t="e">
        <f ca="1">VLOOKUP($C70,INDIRECT('1.CropDatabase'!$C$3),33,0)</f>
        <v>#N/A</v>
      </c>
      <c r="F70" s="115">
        <f>SUMIF('2.Sucessions'!$N$6:$N$396,C70,'2.Sucessions'!$M$6:$M$396)</f>
        <v>0</v>
      </c>
      <c r="G70" s="117"/>
      <c r="H70">
        <f>VLOOKUP(C70,'7.CSAsched'!A$5:AH$77,34,0)</f>
        <v>0</v>
      </c>
      <c r="I70" s="46">
        <f>VLOOKUP(C70,'7.CSAsched'!A$5:AH$77,4,0)</f>
        <v>0</v>
      </c>
      <c r="J70" s="2">
        <f>VLOOKUP(C70,'7.CSAsched'!A$5:AH$77,32,0)</f>
        <v>0</v>
      </c>
      <c r="K70">
        <f t="shared" si="2"/>
        <v>0</v>
      </c>
      <c r="O70" s="46">
        <f t="shared" si="3"/>
        <v>0</v>
      </c>
    </row>
    <row r="71" spans="1:15" x14ac:dyDescent="0.2">
      <c r="A71" s="101">
        <f>'1.CropDatabase'!B75</f>
        <v>0</v>
      </c>
      <c r="B71" s="101">
        <f>'1.CropDatabase'!C75</f>
        <v>0</v>
      </c>
      <c r="C71" s="101">
        <f>'1.CropDatabase'!A75</f>
        <v>0</v>
      </c>
      <c r="D71" s="101">
        <f>SUMIF('2.Sucessions'!$N$6:$N$396,C71,'2.Sucessions'!$K$6:$K$396)</f>
        <v>0</v>
      </c>
      <c r="E71" s="114" t="e">
        <f ca="1">VLOOKUP($C71,INDIRECT('1.CropDatabase'!$C$3),33,0)</f>
        <v>#N/A</v>
      </c>
      <c r="F71" s="115">
        <f>SUMIF('2.Sucessions'!$N$6:$N$396,C71,'2.Sucessions'!$M$6:$M$396)</f>
        <v>0</v>
      </c>
      <c r="G71" s="117"/>
      <c r="H71">
        <f>VLOOKUP(C71,'7.CSAsched'!A$5:AH$77,34,0)</f>
        <v>0</v>
      </c>
      <c r="I71" s="46">
        <f>VLOOKUP(C71,'7.CSAsched'!A$5:AH$77,4,0)</f>
        <v>0</v>
      </c>
      <c r="J71" s="2">
        <f>VLOOKUP(C71,'7.CSAsched'!A$5:AH$77,32,0)</f>
        <v>0</v>
      </c>
      <c r="K71">
        <f t="shared" si="2"/>
        <v>0</v>
      </c>
      <c r="O71" s="46">
        <f t="shared" si="3"/>
        <v>0</v>
      </c>
    </row>
    <row r="72" spans="1:15" x14ac:dyDescent="0.2">
      <c r="A72" s="101">
        <f>'1.CropDatabase'!B76</f>
        <v>0</v>
      </c>
      <c r="B72" s="101">
        <f>'1.CropDatabase'!C76</f>
        <v>0</v>
      </c>
      <c r="C72" s="101">
        <f>'1.CropDatabase'!A76</f>
        <v>0</v>
      </c>
      <c r="D72" s="101">
        <f>SUMIF('2.Sucessions'!$N$6:$N$396,C72,'2.Sucessions'!$K$6:$K$396)</f>
        <v>0</v>
      </c>
      <c r="E72" s="114" t="e">
        <f ca="1">VLOOKUP($C72,INDIRECT('1.CropDatabase'!$C$3),33,0)</f>
        <v>#N/A</v>
      </c>
      <c r="F72" s="115">
        <f>SUMIF('2.Sucessions'!$N$6:$N$396,C72,'2.Sucessions'!$M$6:$M$396)</f>
        <v>0</v>
      </c>
      <c r="G72" s="117"/>
      <c r="H72">
        <f>VLOOKUP(C72,'7.CSAsched'!A$5:AH$77,34,0)</f>
        <v>0</v>
      </c>
      <c r="I72" s="46">
        <f>VLOOKUP(C72,'7.CSAsched'!A$5:AH$77,4,0)</f>
        <v>0</v>
      </c>
      <c r="J72" s="2">
        <f>VLOOKUP(C72,'7.CSAsched'!A$5:AH$77,32,0)</f>
        <v>0</v>
      </c>
      <c r="K72">
        <f t="shared" si="2"/>
        <v>0</v>
      </c>
      <c r="O72" s="46">
        <f t="shared" si="3"/>
        <v>0</v>
      </c>
    </row>
    <row r="73" spans="1:15" x14ac:dyDescent="0.2">
      <c r="A73" s="101">
        <f>'1.CropDatabase'!B77</f>
        <v>0</v>
      </c>
      <c r="B73" s="101">
        <f>'1.CropDatabase'!C77</f>
        <v>0</v>
      </c>
      <c r="C73" s="101">
        <f>'1.CropDatabase'!A77</f>
        <v>0</v>
      </c>
      <c r="D73" s="101">
        <f>SUMIF('2.Sucessions'!$N$6:$N$396,C73,'2.Sucessions'!$K$6:$K$396)</f>
        <v>0</v>
      </c>
      <c r="E73" s="114" t="e">
        <f ca="1">VLOOKUP($C73,INDIRECT('1.CropDatabase'!$C$3),33,0)</f>
        <v>#N/A</v>
      </c>
      <c r="F73" s="115">
        <f>SUMIF('2.Sucessions'!$N$6:$N$396,C73,'2.Sucessions'!$M$6:$M$396)</f>
        <v>0</v>
      </c>
      <c r="G73" s="117"/>
      <c r="H73">
        <f>VLOOKUP(C73,'7.CSAsched'!A$5:AH$77,34,0)</f>
        <v>0</v>
      </c>
      <c r="I73" s="46">
        <f>VLOOKUP(C73,'7.CSAsched'!A$5:AH$77,4,0)</f>
        <v>0</v>
      </c>
      <c r="J73" s="2">
        <f>VLOOKUP(C73,'7.CSAsched'!A$5:AH$77,32,0)</f>
        <v>0</v>
      </c>
      <c r="K73">
        <f t="shared" si="2"/>
        <v>0</v>
      </c>
      <c r="O73" s="46">
        <f t="shared" si="3"/>
        <v>0</v>
      </c>
    </row>
    <row r="74" spans="1:15" x14ac:dyDescent="0.2">
      <c r="A74" s="101">
        <f>'1.CropDatabase'!B78</f>
        <v>0</v>
      </c>
      <c r="B74" s="101">
        <f>'1.CropDatabase'!C78</f>
        <v>0</v>
      </c>
      <c r="C74" s="101">
        <f>'1.CropDatabase'!A78</f>
        <v>0</v>
      </c>
      <c r="D74" s="101">
        <f>SUMIF('2.Sucessions'!$N$6:$N$396,C74,'2.Sucessions'!$K$6:$K$396)</f>
        <v>0</v>
      </c>
      <c r="E74" s="114" t="e">
        <f ca="1">VLOOKUP($C74,INDIRECT('1.CropDatabase'!$C$3),33,0)</f>
        <v>#N/A</v>
      </c>
      <c r="F74" s="115">
        <f>SUMIF('2.Sucessions'!$N$6:$N$396,C74,'2.Sucessions'!$M$6:$M$396)</f>
        <v>0</v>
      </c>
      <c r="G74" s="117"/>
      <c r="H74">
        <f>VLOOKUP(C74,'7.CSAsched'!A$5:AH$77,34,0)</f>
        <v>0</v>
      </c>
      <c r="I74" s="46">
        <f>VLOOKUP(C74,'7.CSAsched'!A$5:AH$77,4,0)</f>
        <v>0</v>
      </c>
      <c r="J74" s="2">
        <f>VLOOKUP(C74,'7.CSAsched'!A$5:AH$77,32,0)</f>
        <v>0</v>
      </c>
      <c r="K74">
        <f t="shared" si="2"/>
        <v>0</v>
      </c>
      <c r="O74" s="46">
        <f t="shared" si="3"/>
        <v>0</v>
      </c>
    </row>
    <row r="75" spans="1:15" x14ac:dyDescent="0.2">
      <c r="A75" s="101">
        <f>'1.CropDatabase'!B79</f>
        <v>0</v>
      </c>
      <c r="B75" s="101">
        <f>'1.CropDatabase'!C79</f>
        <v>0</v>
      </c>
      <c r="C75" s="101">
        <f>'1.CropDatabase'!A79</f>
        <v>0</v>
      </c>
      <c r="D75" s="101">
        <f>SUMIF('2.Sucessions'!$N$6:$N$396,C75,'2.Sucessions'!$K$6:$K$396)</f>
        <v>0</v>
      </c>
      <c r="E75" s="114" t="e">
        <f ca="1">VLOOKUP($C75,INDIRECT('1.CropDatabase'!$C$3),33,0)</f>
        <v>#N/A</v>
      </c>
      <c r="F75" s="115">
        <f>SUMIF('2.Sucessions'!$N$6:$N$396,C75,'2.Sucessions'!$M$6:$M$396)</f>
        <v>0</v>
      </c>
      <c r="G75" s="117"/>
      <c r="H75">
        <f>VLOOKUP(C75,'7.CSAsched'!A$5:AH$77,34,0)</f>
        <v>0</v>
      </c>
      <c r="I75" s="46">
        <f>VLOOKUP(C75,'7.CSAsched'!A$5:AH$77,4,0)</f>
        <v>0</v>
      </c>
      <c r="J75" s="2">
        <f>VLOOKUP(C75,'7.CSAsched'!A$5:AH$77,32,0)</f>
        <v>0</v>
      </c>
      <c r="K75">
        <f t="shared" si="2"/>
        <v>0</v>
      </c>
      <c r="O75" s="46">
        <f t="shared" si="3"/>
        <v>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H88"/>
  <sheetViews>
    <sheetView workbookViewId="0">
      <selection activeCell="L81" sqref="L81"/>
    </sheetView>
  </sheetViews>
  <sheetFormatPr baseColWidth="10" defaultColWidth="8.83203125" defaultRowHeight="15" x14ac:dyDescent="0.2"/>
  <cols>
    <col min="2" max="2" width="21" bestFit="1" customWidth="1"/>
    <col min="3" max="3" width="24.5" customWidth="1"/>
    <col min="5" max="5" width="5.5" bestFit="1" customWidth="1"/>
    <col min="6" max="6" width="8.83203125" style="85"/>
    <col min="7" max="7" width="8.83203125" style="139"/>
    <col min="8" max="8" width="4" bestFit="1" customWidth="1"/>
    <col min="9" max="9" width="3.6640625" style="93" bestFit="1" customWidth="1"/>
    <col min="10" max="10" width="3.6640625" bestFit="1" customWidth="1"/>
    <col min="11" max="11" width="3.6640625" style="93" bestFit="1" customWidth="1"/>
    <col min="12" max="12" width="3.6640625" bestFit="1" customWidth="1"/>
    <col min="13" max="13" width="3.6640625" style="93" bestFit="1" customWidth="1"/>
    <col min="14" max="14" width="3.6640625" bestFit="1" customWidth="1"/>
    <col min="15" max="15" width="3.6640625" style="93" bestFit="1" customWidth="1"/>
    <col min="16" max="16" width="3.6640625" bestFit="1" customWidth="1"/>
    <col min="17" max="17" width="3.6640625" style="93" bestFit="1" customWidth="1"/>
    <col min="18" max="18" width="3.6640625" bestFit="1" customWidth="1"/>
    <col min="19" max="19" width="3.6640625" style="93" bestFit="1" customWidth="1"/>
    <col min="20" max="20" width="3.6640625" bestFit="1" customWidth="1"/>
    <col min="21" max="21" width="3.6640625" style="113" bestFit="1" customWidth="1"/>
    <col min="22" max="22" width="3.6640625" bestFit="1" customWidth="1"/>
    <col min="23" max="23" width="3.6640625" style="113" bestFit="1" customWidth="1"/>
    <col min="24" max="24" width="3.6640625" bestFit="1" customWidth="1"/>
    <col min="25" max="25" width="3.6640625" style="113" bestFit="1" customWidth="1"/>
    <col min="26" max="26" width="3.6640625" bestFit="1" customWidth="1"/>
    <col min="27" max="27" width="3.6640625" style="113" bestFit="1" customWidth="1"/>
    <col min="28" max="28" width="3.6640625" bestFit="1" customWidth="1"/>
    <col min="29" max="29" width="3.6640625" style="113" bestFit="1" customWidth="1"/>
    <col min="30" max="30" width="3.6640625" bestFit="1" customWidth="1"/>
    <col min="31" max="31" width="3.6640625" style="113" bestFit="1" customWidth="1"/>
  </cols>
  <sheetData>
    <row r="1" spans="1:34" x14ac:dyDescent="0.2">
      <c r="A1">
        <v>1</v>
      </c>
      <c r="B1">
        <v>2</v>
      </c>
      <c r="C1">
        <v>3</v>
      </c>
      <c r="D1">
        <v>4</v>
      </c>
      <c r="E1">
        <v>5</v>
      </c>
      <c r="F1">
        <v>6</v>
      </c>
      <c r="G1">
        <v>7</v>
      </c>
      <c r="H1">
        <v>8</v>
      </c>
      <c r="I1">
        <v>9</v>
      </c>
      <c r="J1">
        <v>10</v>
      </c>
      <c r="K1">
        <v>11</v>
      </c>
      <c r="L1">
        <v>12</v>
      </c>
      <c r="M1">
        <v>13</v>
      </c>
      <c r="N1">
        <v>14</v>
      </c>
      <c r="O1">
        <v>15</v>
      </c>
      <c r="P1">
        <v>16</v>
      </c>
      <c r="Q1">
        <v>17</v>
      </c>
      <c r="R1">
        <v>18</v>
      </c>
      <c r="S1">
        <v>19</v>
      </c>
      <c r="T1">
        <v>20</v>
      </c>
      <c r="U1">
        <v>21</v>
      </c>
      <c r="V1">
        <v>22</v>
      </c>
      <c r="W1">
        <v>23</v>
      </c>
      <c r="X1">
        <v>24</v>
      </c>
      <c r="Y1">
        <v>25</v>
      </c>
      <c r="Z1">
        <v>26</v>
      </c>
      <c r="AA1">
        <v>27</v>
      </c>
      <c r="AB1">
        <v>28</v>
      </c>
      <c r="AC1">
        <v>29</v>
      </c>
      <c r="AD1">
        <v>30</v>
      </c>
      <c r="AE1">
        <v>31</v>
      </c>
      <c r="AF1">
        <v>32</v>
      </c>
      <c r="AG1">
        <v>33</v>
      </c>
      <c r="AH1">
        <v>34</v>
      </c>
    </row>
    <row r="2" spans="1:34" x14ac:dyDescent="0.2">
      <c r="A2">
        <v>30</v>
      </c>
      <c r="B2" t="s">
        <v>138</v>
      </c>
    </row>
    <row r="3" spans="1:34" x14ac:dyDescent="0.2">
      <c r="A3">
        <v>30</v>
      </c>
      <c r="B3" t="s">
        <v>139</v>
      </c>
    </row>
    <row r="4" spans="1:34" s="136" customFormat="1" ht="48" x14ac:dyDescent="0.2">
      <c r="A4" s="136" t="s">
        <v>45</v>
      </c>
      <c r="B4" s="136" t="s">
        <v>0</v>
      </c>
      <c r="C4" s="136" t="s">
        <v>2</v>
      </c>
      <c r="D4" s="136" t="s">
        <v>113</v>
      </c>
      <c r="E4" s="136" t="s">
        <v>11</v>
      </c>
      <c r="F4" s="140" t="s">
        <v>143</v>
      </c>
      <c r="G4" s="138" t="s">
        <v>144</v>
      </c>
      <c r="H4" s="137" t="s">
        <v>114</v>
      </c>
      <c r="I4" s="141" t="s">
        <v>115</v>
      </c>
      <c r="J4" s="137" t="s">
        <v>116</v>
      </c>
      <c r="K4" s="141" t="s">
        <v>117</v>
      </c>
      <c r="L4" s="137" t="s">
        <v>118</v>
      </c>
      <c r="M4" s="141" t="s">
        <v>119</v>
      </c>
      <c r="N4" s="137" t="s">
        <v>120</v>
      </c>
      <c r="O4" s="141" t="s">
        <v>121</v>
      </c>
      <c r="P4" s="137" t="s">
        <v>122</v>
      </c>
      <c r="Q4" s="141" t="s">
        <v>123</v>
      </c>
      <c r="R4" s="137" t="s">
        <v>124</v>
      </c>
      <c r="S4" s="141" t="s">
        <v>125</v>
      </c>
      <c r="T4" s="137" t="s">
        <v>126</v>
      </c>
      <c r="U4" s="142" t="s">
        <v>127</v>
      </c>
      <c r="V4" s="137" t="s">
        <v>128</v>
      </c>
      <c r="W4" s="142" t="s">
        <v>129</v>
      </c>
      <c r="X4" s="137" t="s">
        <v>130</v>
      </c>
      <c r="Y4" s="142" t="s">
        <v>131</v>
      </c>
      <c r="Z4" s="137" t="s">
        <v>132</v>
      </c>
      <c r="AA4" s="142" t="s">
        <v>133</v>
      </c>
      <c r="AB4" s="137" t="s">
        <v>134</v>
      </c>
      <c r="AC4" s="142" t="s">
        <v>135</v>
      </c>
      <c r="AD4" s="137" t="s">
        <v>136</v>
      </c>
      <c r="AE4" s="142" t="s">
        <v>137</v>
      </c>
      <c r="AF4" s="136" t="s">
        <v>141</v>
      </c>
      <c r="AG4" s="136" t="s">
        <v>142</v>
      </c>
      <c r="AH4" s="136" t="s">
        <v>140</v>
      </c>
    </row>
    <row r="5" spans="1:34" x14ac:dyDescent="0.2">
      <c r="A5" s="183">
        <f>'1.CropDatabase'!A7</f>
        <v>0</v>
      </c>
      <c r="B5" s="183">
        <f>'1.CropDatabase'!B7</f>
        <v>0</v>
      </c>
      <c r="C5" s="183">
        <f>'1.CropDatabase'!C7</f>
        <v>0</v>
      </c>
      <c r="D5" s="184">
        <f>'1.CropDatabase'!S7</f>
        <v>0</v>
      </c>
      <c r="E5" s="183">
        <f>'1.CropDatabase'!R7</f>
        <v>0</v>
      </c>
      <c r="G5" s="127">
        <f>F5*D5</f>
        <v>0</v>
      </c>
      <c r="AF5" s="183">
        <f>SUM(H5:AE5)</f>
        <v>0</v>
      </c>
      <c r="AG5" s="183">
        <f>SUM(H5:S5)*$A$2+SUM(T5:AE5)*$A$3</f>
        <v>0</v>
      </c>
      <c r="AH5" s="183">
        <f>AG5*F5</f>
        <v>0</v>
      </c>
    </row>
    <row r="6" spans="1:34" s="99" customFormat="1" x14ac:dyDescent="0.2">
      <c r="A6" s="183">
        <f>'1.CropDatabase'!A8</f>
        <v>0</v>
      </c>
      <c r="B6" s="183">
        <f>'1.CropDatabase'!B8</f>
        <v>0</v>
      </c>
      <c r="C6" s="183">
        <f>'1.CropDatabase'!C8</f>
        <v>0</v>
      </c>
      <c r="D6" s="184">
        <f>'1.CropDatabase'!S8</f>
        <v>0</v>
      </c>
      <c r="E6" s="183">
        <f>'1.CropDatabase'!R8</f>
        <v>0</v>
      </c>
      <c r="F6" s="85"/>
      <c r="G6" s="127">
        <f t="shared" ref="G6:G69" si="0">F6*D6</f>
        <v>0</v>
      </c>
      <c r="H6"/>
      <c r="I6" s="93"/>
      <c r="J6"/>
      <c r="K6" s="93"/>
      <c r="L6"/>
      <c r="M6" s="93"/>
      <c r="N6"/>
      <c r="O6" s="93"/>
      <c r="P6"/>
      <c r="Q6" s="93"/>
      <c r="R6"/>
      <c r="S6" s="93"/>
      <c r="T6"/>
      <c r="U6" s="113"/>
      <c r="V6"/>
      <c r="W6" s="113"/>
      <c r="X6"/>
      <c r="Y6" s="113"/>
      <c r="Z6"/>
      <c r="AA6" s="113"/>
      <c r="AB6"/>
      <c r="AC6" s="113"/>
      <c r="AD6"/>
      <c r="AE6" s="113"/>
      <c r="AF6" s="183">
        <f t="shared" ref="AF6:AF69" si="1">SUM(H6:AE6)</f>
        <v>0</v>
      </c>
      <c r="AG6" s="183">
        <f t="shared" ref="AG6:AG69" si="2">SUM(H6:S6)*$A$2+SUM(T6:AE6)*$A$3</f>
        <v>0</v>
      </c>
      <c r="AH6" s="183">
        <f t="shared" ref="AH6:AH69" si="3">AG6*F6</f>
        <v>0</v>
      </c>
    </row>
    <row r="7" spans="1:34" s="99" customFormat="1" x14ac:dyDescent="0.2">
      <c r="A7" s="183">
        <f>'1.CropDatabase'!A9</f>
        <v>0</v>
      </c>
      <c r="B7" s="183">
        <f>'1.CropDatabase'!B9</f>
        <v>0</v>
      </c>
      <c r="C7" s="183">
        <f>'1.CropDatabase'!C9</f>
        <v>0</v>
      </c>
      <c r="D7" s="184">
        <f>'1.CropDatabase'!S9</f>
        <v>0</v>
      </c>
      <c r="E7" s="183">
        <f>'1.CropDatabase'!R9</f>
        <v>0</v>
      </c>
      <c r="F7" s="85"/>
      <c r="G7" s="127">
        <f t="shared" si="0"/>
        <v>0</v>
      </c>
      <c r="H7"/>
      <c r="I7" s="93"/>
      <c r="J7"/>
      <c r="K7" s="93"/>
      <c r="L7"/>
      <c r="M7" s="93"/>
      <c r="N7"/>
      <c r="O7" s="93"/>
      <c r="P7"/>
      <c r="Q7" s="93"/>
      <c r="R7"/>
      <c r="S7" s="93"/>
      <c r="T7"/>
      <c r="U7" s="113"/>
      <c r="V7"/>
      <c r="W7" s="113"/>
      <c r="X7"/>
      <c r="Y7" s="113"/>
      <c r="Z7"/>
      <c r="AA7" s="113"/>
      <c r="AB7"/>
      <c r="AC7" s="113"/>
      <c r="AD7"/>
      <c r="AE7" s="113"/>
      <c r="AF7" s="183">
        <f t="shared" si="1"/>
        <v>0</v>
      </c>
      <c r="AG7" s="183">
        <f t="shared" si="2"/>
        <v>0</v>
      </c>
      <c r="AH7" s="183">
        <f t="shared" si="3"/>
        <v>0</v>
      </c>
    </row>
    <row r="8" spans="1:34" s="99" customFormat="1" x14ac:dyDescent="0.2">
      <c r="A8" s="183">
        <f>'1.CropDatabase'!A10</f>
        <v>0</v>
      </c>
      <c r="B8" s="183">
        <f>'1.CropDatabase'!B10</f>
        <v>0</v>
      </c>
      <c r="C8" s="183">
        <f>'1.CropDatabase'!C10</f>
        <v>0</v>
      </c>
      <c r="D8" s="184">
        <f>'1.CropDatabase'!S10</f>
        <v>0</v>
      </c>
      <c r="E8" s="183">
        <f>'1.CropDatabase'!R10</f>
        <v>0</v>
      </c>
      <c r="F8" s="85"/>
      <c r="G8" s="127">
        <f t="shared" si="0"/>
        <v>0</v>
      </c>
      <c r="H8"/>
      <c r="I8" s="93"/>
      <c r="J8"/>
      <c r="K8" s="93"/>
      <c r="L8"/>
      <c r="M8" s="93"/>
      <c r="N8"/>
      <c r="O8" s="93"/>
      <c r="P8"/>
      <c r="Q8" s="93"/>
      <c r="R8"/>
      <c r="S8" s="93"/>
      <c r="T8"/>
      <c r="U8" s="113"/>
      <c r="V8"/>
      <c r="W8" s="113"/>
      <c r="X8"/>
      <c r="Y8" s="113"/>
      <c r="Z8"/>
      <c r="AA8" s="113"/>
      <c r="AB8"/>
      <c r="AC8" s="113"/>
      <c r="AD8"/>
      <c r="AE8" s="113"/>
      <c r="AF8" s="183">
        <f t="shared" si="1"/>
        <v>0</v>
      </c>
      <c r="AG8" s="183">
        <f t="shared" si="2"/>
        <v>0</v>
      </c>
      <c r="AH8" s="183">
        <f t="shared" si="3"/>
        <v>0</v>
      </c>
    </row>
    <row r="9" spans="1:34" s="99" customFormat="1" x14ac:dyDescent="0.2">
      <c r="A9" s="183">
        <f>'1.CropDatabase'!A11</f>
        <v>0</v>
      </c>
      <c r="B9" s="183">
        <f>'1.CropDatabase'!B11</f>
        <v>0</v>
      </c>
      <c r="C9" s="183">
        <f>'1.CropDatabase'!C11</f>
        <v>0</v>
      </c>
      <c r="D9" s="184">
        <f>'1.CropDatabase'!S11</f>
        <v>0</v>
      </c>
      <c r="E9" s="183">
        <f>'1.CropDatabase'!R11</f>
        <v>0</v>
      </c>
      <c r="F9" s="85"/>
      <c r="G9" s="127">
        <f t="shared" si="0"/>
        <v>0</v>
      </c>
      <c r="H9"/>
      <c r="I9" s="93"/>
      <c r="J9"/>
      <c r="K9" s="93"/>
      <c r="L9"/>
      <c r="M9" s="93"/>
      <c r="N9"/>
      <c r="O9" s="93"/>
      <c r="P9"/>
      <c r="Q9" s="93"/>
      <c r="R9"/>
      <c r="S9" s="93"/>
      <c r="T9"/>
      <c r="U9" s="113"/>
      <c r="V9"/>
      <c r="W9" s="113"/>
      <c r="X9"/>
      <c r="Y9" s="113"/>
      <c r="Z9"/>
      <c r="AA9" s="113"/>
      <c r="AB9"/>
      <c r="AC9" s="113"/>
      <c r="AD9"/>
      <c r="AE9" s="113"/>
      <c r="AF9" s="183">
        <f t="shared" si="1"/>
        <v>0</v>
      </c>
      <c r="AG9" s="183">
        <f t="shared" si="2"/>
        <v>0</v>
      </c>
      <c r="AH9" s="183">
        <f t="shared" si="3"/>
        <v>0</v>
      </c>
    </row>
    <row r="10" spans="1:34" x14ac:dyDescent="0.2">
      <c r="A10" s="183">
        <f>'1.CropDatabase'!A12</f>
        <v>0</v>
      </c>
      <c r="B10" s="183">
        <f>'1.CropDatabase'!B12</f>
        <v>0</v>
      </c>
      <c r="C10" s="183">
        <f>'1.CropDatabase'!C12</f>
        <v>0</v>
      </c>
      <c r="D10" s="184">
        <f>'1.CropDatabase'!S12</f>
        <v>0</v>
      </c>
      <c r="E10" s="183">
        <f>'1.CropDatabase'!R12</f>
        <v>0</v>
      </c>
      <c r="G10" s="127">
        <f t="shared" si="0"/>
        <v>0</v>
      </c>
      <c r="AF10" s="183">
        <f t="shared" si="1"/>
        <v>0</v>
      </c>
      <c r="AG10" s="183">
        <f t="shared" si="2"/>
        <v>0</v>
      </c>
      <c r="AH10" s="183">
        <f t="shared" si="3"/>
        <v>0</v>
      </c>
    </row>
    <row r="11" spans="1:34" x14ac:dyDescent="0.2">
      <c r="A11" s="183">
        <f>'1.CropDatabase'!A13</f>
        <v>0</v>
      </c>
      <c r="B11" s="183">
        <f>'1.CropDatabase'!B13</f>
        <v>0</v>
      </c>
      <c r="C11" s="183">
        <f>'1.CropDatabase'!C13</f>
        <v>0</v>
      </c>
      <c r="D11" s="184">
        <f>'1.CropDatabase'!S13</f>
        <v>0</v>
      </c>
      <c r="E11" s="183">
        <f>'1.CropDatabase'!R13</f>
        <v>0</v>
      </c>
      <c r="G11" s="127">
        <f t="shared" si="0"/>
        <v>0</v>
      </c>
      <c r="AF11" s="183">
        <f t="shared" si="1"/>
        <v>0</v>
      </c>
      <c r="AG11" s="183">
        <f t="shared" si="2"/>
        <v>0</v>
      </c>
      <c r="AH11" s="183">
        <f t="shared" si="3"/>
        <v>0</v>
      </c>
    </row>
    <row r="12" spans="1:34" s="99" customFormat="1" x14ac:dyDescent="0.2">
      <c r="A12" s="183">
        <f>'1.CropDatabase'!A14</f>
        <v>0</v>
      </c>
      <c r="B12" s="183">
        <f>'1.CropDatabase'!B14</f>
        <v>0</v>
      </c>
      <c r="C12" s="183">
        <f>'1.CropDatabase'!C14</f>
        <v>0</v>
      </c>
      <c r="D12" s="184">
        <f>'1.CropDatabase'!S14</f>
        <v>0</v>
      </c>
      <c r="E12" s="183">
        <f>'1.CropDatabase'!R14</f>
        <v>0</v>
      </c>
      <c r="F12" s="85"/>
      <c r="G12" s="127">
        <f t="shared" si="0"/>
        <v>0</v>
      </c>
      <c r="H12"/>
      <c r="I12" s="93"/>
      <c r="J12"/>
      <c r="K12" s="93"/>
      <c r="L12"/>
      <c r="M12" s="93"/>
      <c r="N12"/>
      <c r="O12" s="93"/>
      <c r="P12"/>
      <c r="Q12" s="93"/>
      <c r="R12"/>
      <c r="S12" s="93"/>
      <c r="T12"/>
      <c r="U12" s="113"/>
      <c r="V12"/>
      <c r="W12" s="113"/>
      <c r="X12"/>
      <c r="Y12" s="113"/>
      <c r="Z12"/>
      <c r="AA12" s="113"/>
      <c r="AB12"/>
      <c r="AC12" s="113"/>
      <c r="AD12"/>
      <c r="AE12" s="113"/>
      <c r="AF12" s="183">
        <f t="shared" si="1"/>
        <v>0</v>
      </c>
      <c r="AG12" s="183">
        <f t="shared" si="2"/>
        <v>0</v>
      </c>
      <c r="AH12" s="183">
        <f t="shared" si="3"/>
        <v>0</v>
      </c>
    </row>
    <row r="13" spans="1:34" s="99" customFormat="1" x14ac:dyDescent="0.2">
      <c r="A13" s="183">
        <f>'1.CropDatabase'!A15</f>
        <v>0</v>
      </c>
      <c r="B13" s="183">
        <f>'1.CropDatabase'!B15</f>
        <v>0</v>
      </c>
      <c r="C13" s="183">
        <f>'1.CropDatabase'!C15</f>
        <v>0</v>
      </c>
      <c r="D13" s="184">
        <f>'1.CropDatabase'!S15</f>
        <v>0</v>
      </c>
      <c r="E13" s="183">
        <f>'1.CropDatabase'!R15</f>
        <v>0</v>
      </c>
      <c r="F13" s="85"/>
      <c r="G13" s="127">
        <f t="shared" si="0"/>
        <v>0</v>
      </c>
      <c r="H13"/>
      <c r="I13" s="93"/>
      <c r="J13"/>
      <c r="K13" s="93"/>
      <c r="L13"/>
      <c r="M13" s="93"/>
      <c r="N13"/>
      <c r="O13" s="93"/>
      <c r="P13"/>
      <c r="Q13" s="93"/>
      <c r="R13"/>
      <c r="S13" s="93"/>
      <c r="T13"/>
      <c r="U13" s="113"/>
      <c r="V13"/>
      <c r="W13" s="113"/>
      <c r="X13"/>
      <c r="Y13" s="113"/>
      <c r="Z13"/>
      <c r="AA13" s="113"/>
      <c r="AB13"/>
      <c r="AC13" s="113"/>
      <c r="AD13"/>
      <c r="AE13" s="113"/>
      <c r="AF13" s="183">
        <f t="shared" si="1"/>
        <v>0</v>
      </c>
      <c r="AG13" s="183">
        <f t="shared" si="2"/>
        <v>0</v>
      </c>
      <c r="AH13" s="183">
        <f t="shared" si="3"/>
        <v>0</v>
      </c>
    </row>
    <row r="14" spans="1:34" x14ac:dyDescent="0.2">
      <c r="A14" s="183">
        <f>'1.CropDatabase'!A16</f>
        <v>0</v>
      </c>
      <c r="B14" s="183">
        <f>'1.CropDatabase'!B16</f>
        <v>0</v>
      </c>
      <c r="C14" s="183">
        <f>'1.CropDatabase'!C16</f>
        <v>0</v>
      </c>
      <c r="D14" s="184">
        <f>'1.CropDatabase'!S16</f>
        <v>0</v>
      </c>
      <c r="E14" s="183">
        <f>'1.CropDatabase'!R16</f>
        <v>0</v>
      </c>
      <c r="G14" s="127">
        <f t="shared" si="0"/>
        <v>0</v>
      </c>
      <c r="AF14" s="183">
        <f t="shared" si="1"/>
        <v>0</v>
      </c>
      <c r="AG14" s="183">
        <f t="shared" si="2"/>
        <v>0</v>
      </c>
      <c r="AH14" s="183">
        <f t="shared" si="3"/>
        <v>0</v>
      </c>
    </row>
    <row r="15" spans="1:34" s="99" customFormat="1" x14ac:dyDescent="0.2">
      <c r="A15" s="183">
        <f>'1.CropDatabase'!A17</f>
        <v>0</v>
      </c>
      <c r="B15" s="183">
        <f>'1.CropDatabase'!B17</f>
        <v>0</v>
      </c>
      <c r="C15" s="183">
        <f>'1.CropDatabase'!C17</f>
        <v>0</v>
      </c>
      <c r="D15" s="184">
        <f>'1.CropDatabase'!S17</f>
        <v>0</v>
      </c>
      <c r="E15" s="183">
        <f>'1.CropDatabase'!R17</f>
        <v>0</v>
      </c>
      <c r="F15" s="85"/>
      <c r="G15" s="127">
        <f t="shared" si="0"/>
        <v>0</v>
      </c>
      <c r="H15"/>
      <c r="I15" s="93"/>
      <c r="J15"/>
      <c r="K15" s="93"/>
      <c r="L15"/>
      <c r="M15" s="93"/>
      <c r="N15"/>
      <c r="O15" s="93"/>
      <c r="P15"/>
      <c r="Q15" s="93"/>
      <c r="R15"/>
      <c r="S15" s="93"/>
      <c r="T15"/>
      <c r="U15" s="113"/>
      <c r="V15"/>
      <c r="W15" s="113"/>
      <c r="X15"/>
      <c r="Y15" s="113"/>
      <c r="Z15"/>
      <c r="AA15" s="113"/>
      <c r="AB15"/>
      <c r="AC15" s="113"/>
      <c r="AD15"/>
      <c r="AE15" s="113"/>
      <c r="AF15" s="183">
        <f t="shared" si="1"/>
        <v>0</v>
      </c>
      <c r="AG15" s="183">
        <f t="shared" si="2"/>
        <v>0</v>
      </c>
      <c r="AH15" s="183">
        <f t="shared" si="3"/>
        <v>0</v>
      </c>
    </row>
    <row r="16" spans="1:34" x14ac:dyDescent="0.2">
      <c r="A16" s="183">
        <f>'1.CropDatabase'!A18</f>
        <v>0</v>
      </c>
      <c r="B16" s="183">
        <f>'1.CropDatabase'!B18</f>
        <v>0</v>
      </c>
      <c r="C16" s="183">
        <f>'1.CropDatabase'!C18</f>
        <v>0</v>
      </c>
      <c r="D16" s="184">
        <f>'1.CropDatabase'!S18</f>
        <v>0</v>
      </c>
      <c r="E16" s="183">
        <f>'1.CropDatabase'!R18</f>
        <v>0</v>
      </c>
      <c r="G16" s="127">
        <f t="shared" si="0"/>
        <v>0</v>
      </c>
      <c r="AF16" s="183">
        <f t="shared" si="1"/>
        <v>0</v>
      </c>
      <c r="AG16" s="183">
        <f t="shared" si="2"/>
        <v>0</v>
      </c>
      <c r="AH16" s="183">
        <f t="shared" si="3"/>
        <v>0</v>
      </c>
    </row>
    <row r="17" spans="1:34" s="99" customFormat="1" x14ac:dyDescent="0.2">
      <c r="A17" s="183">
        <f>'1.CropDatabase'!A19</f>
        <v>0</v>
      </c>
      <c r="B17" s="183">
        <f>'1.CropDatabase'!B19</f>
        <v>0</v>
      </c>
      <c r="C17" s="183">
        <f>'1.CropDatabase'!C19</f>
        <v>0</v>
      </c>
      <c r="D17" s="184">
        <f>'1.CropDatabase'!S19</f>
        <v>0</v>
      </c>
      <c r="E17" s="183">
        <f>'1.CropDatabase'!R19</f>
        <v>0</v>
      </c>
      <c r="F17" s="85"/>
      <c r="G17" s="127">
        <f t="shared" si="0"/>
        <v>0</v>
      </c>
      <c r="H17"/>
      <c r="I17" s="93"/>
      <c r="J17"/>
      <c r="K17" s="93"/>
      <c r="L17"/>
      <c r="M17" s="93"/>
      <c r="N17"/>
      <c r="O17" s="93"/>
      <c r="P17"/>
      <c r="Q17" s="93"/>
      <c r="R17"/>
      <c r="S17" s="93"/>
      <c r="T17"/>
      <c r="U17" s="113"/>
      <c r="V17"/>
      <c r="W17" s="113"/>
      <c r="X17"/>
      <c r="Y17" s="113"/>
      <c r="Z17"/>
      <c r="AA17" s="113"/>
      <c r="AB17"/>
      <c r="AC17" s="113"/>
      <c r="AD17"/>
      <c r="AE17" s="113"/>
      <c r="AF17" s="183">
        <f t="shared" si="1"/>
        <v>0</v>
      </c>
      <c r="AG17" s="183">
        <f t="shared" si="2"/>
        <v>0</v>
      </c>
      <c r="AH17" s="183">
        <f t="shared" si="3"/>
        <v>0</v>
      </c>
    </row>
    <row r="18" spans="1:34" x14ac:dyDescent="0.2">
      <c r="A18" s="183">
        <f>'1.CropDatabase'!A20</f>
        <v>0</v>
      </c>
      <c r="B18" s="183">
        <f>'1.CropDatabase'!B20</f>
        <v>0</v>
      </c>
      <c r="C18" s="183">
        <f>'1.CropDatabase'!C20</f>
        <v>0</v>
      </c>
      <c r="D18" s="184">
        <f>'1.CropDatabase'!S20</f>
        <v>0</v>
      </c>
      <c r="E18" s="183">
        <f>'1.CropDatabase'!R20</f>
        <v>0</v>
      </c>
      <c r="G18" s="127">
        <f t="shared" si="0"/>
        <v>0</v>
      </c>
      <c r="AF18" s="183">
        <f t="shared" si="1"/>
        <v>0</v>
      </c>
      <c r="AG18" s="183">
        <f t="shared" si="2"/>
        <v>0</v>
      </c>
      <c r="AH18" s="183">
        <f t="shared" si="3"/>
        <v>0</v>
      </c>
    </row>
    <row r="19" spans="1:34" x14ac:dyDescent="0.2">
      <c r="A19" s="183">
        <f>'1.CropDatabase'!A21</f>
        <v>0</v>
      </c>
      <c r="B19" s="183">
        <f>'1.CropDatabase'!B21</f>
        <v>0</v>
      </c>
      <c r="C19" s="183">
        <f>'1.CropDatabase'!C21</f>
        <v>0</v>
      </c>
      <c r="D19" s="184">
        <f>'1.CropDatabase'!S21</f>
        <v>0</v>
      </c>
      <c r="E19" s="183">
        <f>'1.CropDatabase'!R21</f>
        <v>0</v>
      </c>
      <c r="G19" s="127">
        <f t="shared" si="0"/>
        <v>0</v>
      </c>
      <c r="AF19" s="183">
        <f t="shared" si="1"/>
        <v>0</v>
      </c>
      <c r="AG19" s="183">
        <f t="shared" si="2"/>
        <v>0</v>
      </c>
      <c r="AH19" s="183">
        <f t="shared" si="3"/>
        <v>0</v>
      </c>
    </row>
    <row r="20" spans="1:34" s="99" customFormat="1" x14ac:dyDescent="0.2">
      <c r="A20" s="183">
        <f>'1.CropDatabase'!A22</f>
        <v>0</v>
      </c>
      <c r="B20" s="183">
        <f>'1.CropDatabase'!B22</f>
        <v>0</v>
      </c>
      <c r="C20" s="183">
        <f>'1.CropDatabase'!C22</f>
        <v>0</v>
      </c>
      <c r="D20" s="184">
        <f>'1.CropDatabase'!S22</f>
        <v>0</v>
      </c>
      <c r="E20" s="183">
        <f>'1.CropDatabase'!R22</f>
        <v>0</v>
      </c>
      <c r="F20" s="85"/>
      <c r="G20" s="127">
        <f t="shared" si="0"/>
        <v>0</v>
      </c>
      <c r="H20"/>
      <c r="I20" s="93"/>
      <c r="J20"/>
      <c r="K20" s="93"/>
      <c r="L20"/>
      <c r="M20" s="93"/>
      <c r="N20"/>
      <c r="O20" s="93"/>
      <c r="P20"/>
      <c r="Q20" s="93"/>
      <c r="R20"/>
      <c r="S20" s="93"/>
      <c r="T20"/>
      <c r="U20" s="113"/>
      <c r="V20"/>
      <c r="W20" s="113"/>
      <c r="X20"/>
      <c r="Y20" s="113"/>
      <c r="Z20"/>
      <c r="AA20" s="113"/>
      <c r="AB20"/>
      <c r="AC20" s="113"/>
      <c r="AD20"/>
      <c r="AE20" s="113"/>
      <c r="AF20" s="183">
        <f t="shared" si="1"/>
        <v>0</v>
      </c>
      <c r="AG20" s="183">
        <f t="shared" si="2"/>
        <v>0</v>
      </c>
      <c r="AH20" s="183">
        <f t="shared" si="3"/>
        <v>0</v>
      </c>
    </row>
    <row r="21" spans="1:34" s="99" customFormat="1" x14ac:dyDescent="0.2">
      <c r="A21" s="183">
        <f>'1.CropDatabase'!A23</f>
        <v>0</v>
      </c>
      <c r="B21" s="183">
        <f>'1.CropDatabase'!B23</f>
        <v>0</v>
      </c>
      <c r="C21" s="183">
        <f>'1.CropDatabase'!C23</f>
        <v>0</v>
      </c>
      <c r="D21" s="184">
        <f>'1.CropDatabase'!S23</f>
        <v>0</v>
      </c>
      <c r="E21" s="183">
        <f>'1.CropDatabase'!R23</f>
        <v>0</v>
      </c>
      <c r="F21" s="85"/>
      <c r="G21" s="127">
        <f t="shared" si="0"/>
        <v>0</v>
      </c>
      <c r="H21"/>
      <c r="I21" s="93"/>
      <c r="J21"/>
      <c r="K21" s="93"/>
      <c r="L21"/>
      <c r="M21" s="93"/>
      <c r="N21"/>
      <c r="O21" s="93"/>
      <c r="P21"/>
      <c r="Q21" s="93"/>
      <c r="R21"/>
      <c r="S21" s="93"/>
      <c r="T21"/>
      <c r="U21" s="113"/>
      <c r="V21"/>
      <c r="W21" s="113"/>
      <c r="X21"/>
      <c r="Y21" s="113"/>
      <c r="Z21"/>
      <c r="AA21" s="113"/>
      <c r="AB21"/>
      <c r="AC21" s="113"/>
      <c r="AD21"/>
      <c r="AE21" s="113"/>
      <c r="AF21" s="183">
        <f t="shared" si="1"/>
        <v>0</v>
      </c>
      <c r="AG21" s="183">
        <f t="shared" si="2"/>
        <v>0</v>
      </c>
      <c r="AH21" s="183">
        <f t="shared" si="3"/>
        <v>0</v>
      </c>
    </row>
    <row r="22" spans="1:34" s="99" customFormat="1" x14ac:dyDescent="0.2">
      <c r="A22" s="183">
        <f>'1.CropDatabase'!A24</f>
        <v>0</v>
      </c>
      <c r="B22" s="183">
        <f>'1.CropDatabase'!B24</f>
        <v>0</v>
      </c>
      <c r="C22" s="183">
        <f>'1.CropDatabase'!C24</f>
        <v>0</v>
      </c>
      <c r="D22" s="184">
        <f>'1.CropDatabase'!S24</f>
        <v>0</v>
      </c>
      <c r="E22" s="183">
        <f>'1.CropDatabase'!R24</f>
        <v>0</v>
      </c>
      <c r="F22" s="85"/>
      <c r="G22" s="127">
        <f t="shared" si="0"/>
        <v>0</v>
      </c>
      <c r="H22"/>
      <c r="I22" s="93"/>
      <c r="J22"/>
      <c r="K22" s="93"/>
      <c r="L22"/>
      <c r="M22" s="93"/>
      <c r="N22"/>
      <c r="O22" s="93"/>
      <c r="P22"/>
      <c r="Q22" s="93"/>
      <c r="R22"/>
      <c r="S22" s="93"/>
      <c r="T22"/>
      <c r="U22" s="113"/>
      <c r="V22"/>
      <c r="W22" s="113"/>
      <c r="X22"/>
      <c r="Y22" s="113"/>
      <c r="Z22"/>
      <c r="AA22" s="113"/>
      <c r="AB22"/>
      <c r="AC22" s="113"/>
      <c r="AD22"/>
      <c r="AE22" s="113"/>
      <c r="AF22" s="183">
        <f t="shared" si="1"/>
        <v>0</v>
      </c>
      <c r="AG22" s="183">
        <f t="shared" si="2"/>
        <v>0</v>
      </c>
      <c r="AH22" s="183">
        <f t="shared" si="3"/>
        <v>0</v>
      </c>
    </row>
    <row r="23" spans="1:34" s="99" customFormat="1" x14ac:dyDescent="0.2">
      <c r="A23" s="183">
        <f>'1.CropDatabase'!A25</f>
        <v>0</v>
      </c>
      <c r="B23" s="183">
        <f>'1.CropDatabase'!B25</f>
        <v>0</v>
      </c>
      <c r="C23" s="183">
        <f>'1.CropDatabase'!C25</f>
        <v>0</v>
      </c>
      <c r="D23" s="184">
        <f>'1.CropDatabase'!S25</f>
        <v>0</v>
      </c>
      <c r="E23" s="183">
        <f>'1.CropDatabase'!R25</f>
        <v>0</v>
      </c>
      <c r="F23" s="85"/>
      <c r="G23" s="127">
        <f t="shared" si="0"/>
        <v>0</v>
      </c>
      <c r="H23"/>
      <c r="I23" s="93"/>
      <c r="J23"/>
      <c r="K23" s="93"/>
      <c r="L23"/>
      <c r="M23" s="93"/>
      <c r="N23"/>
      <c r="O23" s="93"/>
      <c r="P23"/>
      <c r="Q23" s="93"/>
      <c r="R23"/>
      <c r="S23" s="93"/>
      <c r="T23"/>
      <c r="U23" s="113"/>
      <c r="V23"/>
      <c r="W23" s="113"/>
      <c r="X23"/>
      <c r="Y23" s="113"/>
      <c r="Z23"/>
      <c r="AA23" s="113"/>
      <c r="AB23"/>
      <c r="AC23" s="113"/>
      <c r="AD23"/>
      <c r="AE23" s="113"/>
      <c r="AF23" s="183">
        <f t="shared" si="1"/>
        <v>0</v>
      </c>
      <c r="AG23" s="183">
        <f t="shared" si="2"/>
        <v>0</v>
      </c>
      <c r="AH23" s="183">
        <f t="shared" si="3"/>
        <v>0</v>
      </c>
    </row>
    <row r="24" spans="1:34" x14ac:dyDescent="0.2">
      <c r="A24" s="183">
        <f>'1.CropDatabase'!A26</f>
        <v>0</v>
      </c>
      <c r="B24" s="183">
        <f>'1.CropDatabase'!B26</f>
        <v>0</v>
      </c>
      <c r="C24" s="183">
        <f>'1.CropDatabase'!C26</f>
        <v>0</v>
      </c>
      <c r="D24" s="184">
        <f>'1.CropDatabase'!S26</f>
        <v>0</v>
      </c>
      <c r="E24" s="183">
        <f>'1.CropDatabase'!R26</f>
        <v>0</v>
      </c>
      <c r="G24" s="127">
        <f t="shared" si="0"/>
        <v>0</v>
      </c>
      <c r="AF24" s="183">
        <f t="shared" si="1"/>
        <v>0</v>
      </c>
      <c r="AG24" s="183">
        <f t="shared" si="2"/>
        <v>0</v>
      </c>
      <c r="AH24" s="183">
        <f t="shared" si="3"/>
        <v>0</v>
      </c>
    </row>
    <row r="25" spans="1:34" s="99" customFormat="1" x14ac:dyDescent="0.2">
      <c r="A25" s="183">
        <f>'1.CropDatabase'!A27</f>
        <v>0</v>
      </c>
      <c r="B25" s="183">
        <f>'1.CropDatabase'!B27</f>
        <v>0</v>
      </c>
      <c r="C25" s="183">
        <f>'1.CropDatabase'!C27</f>
        <v>0</v>
      </c>
      <c r="D25" s="184">
        <f>'1.CropDatabase'!S27</f>
        <v>0</v>
      </c>
      <c r="E25" s="183">
        <f>'1.CropDatabase'!R27</f>
        <v>0</v>
      </c>
      <c r="F25" s="85"/>
      <c r="G25" s="127">
        <f t="shared" si="0"/>
        <v>0</v>
      </c>
      <c r="H25"/>
      <c r="I25" s="93"/>
      <c r="J25"/>
      <c r="K25" s="93"/>
      <c r="L25"/>
      <c r="M25" s="93"/>
      <c r="N25"/>
      <c r="O25" s="93"/>
      <c r="P25"/>
      <c r="Q25" s="93"/>
      <c r="R25"/>
      <c r="S25" s="93"/>
      <c r="T25"/>
      <c r="U25" s="113"/>
      <c r="V25"/>
      <c r="W25" s="113"/>
      <c r="X25"/>
      <c r="Y25" s="113"/>
      <c r="Z25"/>
      <c r="AA25" s="113"/>
      <c r="AB25"/>
      <c r="AC25" s="113"/>
      <c r="AD25"/>
      <c r="AE25" s="113"/>
      <c r="AF25" s="183">
        <f t="shared" si="1"/>
        <v>0</v>
      </c>
      <c r="AG25" s="183">
        <f t="shared" si="2"/>
        <v>0</v>
      </c>
      <c r="AH25" s="183">
        <f t="shared" si="3"/>
        <v>0</v>
      </c>
    </row>
    <row r="26" spans="1:34" x14ac:dyDescent="0.2">
      <c r="A26" s="183">
        <f>'1.CropDatabase'!A28</f>
        <v>0</v>
      </c>
      <c r="B26" s="183">
        <f>'1.CropDatabase'!B28</f>
        <v>0</v>
      </c>
      <c r="C26" s="183">
        <f>'1.CropDatabase'!C28</f>
        <v>0</v>
      </c>
      <c r="D26" s="184">
        <f>'1.CropDatabase'!S28</f>
        <v>0</v>
      </c>
      <c r="E26" s="183">
        <f>'1.CropDatabase'!R28</f>
        <v>0</v>
      </c>
      <c r="G26" s="127">
        <f t="shared" si="0"/>
        <v>0</v>
      </c>
      <c r="AF26" s="183">
        <f t="shared" si="1"/>
        <v>0</v>
      </c>
      <c r="AG26" s="183">
        <f t="shared" si="2"/>
        <v>0</v>
      </c>
      <c r="AH26" s="183">
        <f t="shared" si="3"/>
        <v>0</v>
      </c>
    </row>
    <row r="27" spans="1:34" s="99" customFormat="1" x14ac:dyDescent="0.2">
      <c r="A27" s="183">
        <f>'1.CropDatabase'!A29</f>
        <v>0</v>
      </c>
      <c r="B27" s="183">
        <f>'1.CropDatabase'!B29</f>
        <v>0</v>
      </c>
      <c r="C27" s="183">
        <f>'1.CropDatabase'!C29</f>
        <v>0</v>
      </c>
      <c r="D27" s="184">
        <f>'1.CropDatabase'!S29</f>
        <v>0</v>
      </c>
      <c r="E27" s="183">
        <f>'1.CropDatabase'!R29</f>
        <v>0</v>
      </c>
      <c r="F27" s="85"/>
      <c r="G27" s="127">
        <f t="shared" si="0"/>
        <v>0</v>
      </c>
      <c r="H27"/>
      <c r="I27" s="93"/>
      <c r="J27"/>
      <c r="K27" s="93"/>
      <c r="L27"/>
      <c r="M27" s="93"/>
      <c r="N27"/>
      <c r="O27" s="93"/>
      <c r="P27"/>
      <c r="Q27" s="93"/>
      <c r="R27"/>
      <c r="S27" s="93"/>
      <c r="T27"/>
      <c r="U27" s="113"/>
      <c r="V27"/>
      <c r="W27" s="113"/>
      <c r="X27"/>
      <c r="Y27" s="113"/>
      <c r="Z27"/>
      <c r="AA27" s="113"/>
      <c r="AB27"/>
      <c r="AC27" s="113"/>
      <c r="AD27"/>
      <c r="AE27" s="113"/>
      <c r="AF27" s="183">
        <f t="shared" si="1"/>
        <v>0</v>
      </c>
      <c r="AG27" s="183">
        <f t="shared" si="2"/>
        <v>0</v>
      </c>
      <c r="AH27" s="183">
        <f t="shared" si="3"/>
        <v>0</v>
      </c>
    </row>
    <row r="28" spans="1:34" s="99" customFormat="1" x14ac:dyDescent="0.2">
      <c r="A28" s="183">
        <f>'1.CropDatabase'!A30</f>
        <v>0</v>
      </c>
      <c r="B28" s="183">
        <f>'1.CropDatabase'!B30</f>
        <v>0</v>
      </c>
      <c r="C28" s="183">
        <f>'1.CropDatabase'!C30</f>
        <v>0</v>
      </c>
      <c r="D28" s="184">
        <f>'1.CropDatabase'!S30</f>
        <v>0</v>
      </c>
      <c r="E28" s="183">
        <f>'1.CropDatabase'!R30</f>
        <v>0</v>
      </c>
      <c r="F28" s="85"/>
      <c r="G28" s="127">
        <f t="shared" si="0"/>
        <v>0</v>
      </c>
      <c r="H28"/>
      <c r="I28" s="93"/>
      <c r="J28"/>
      <c r="K28" s="93"/>
      <c r="L28"/>
      <c r="M28" s="93"/>
      <c r="N28"/>
      <c r="O28" s="93"/>
      <c r="P28"/>
      <c r="Q28" s="93"/>
      <c r="R28"/>
      <c r="S28" s="93"/>
      <c r="T28"/>
      <c r="U28" s="113"/>
      <c r="V28"/>
      <c r="W28" s="113"/>
      <c r="X28"/>
      <c r="Y28" s="113"/>
      <c r="Z28"/>
      <c r="AA28" s="113"/>
      <c r="AB28"/>
      <c r="AC28" s="113"/>
      <c r="AD28"/>
      <c r="AE28" s="113"/>
      <c r="AF28" s="183">
        <f t="shared" si="1"/>
        <v>0</v>
      </c>
      <c r="AG28" s="183">
        <f t="shared" si="2"/>
        <v>0</v>
      </c>
      <c r="AH28" s="183">
        <f t="shared" si="3"/>
        <v>0</v>
      </c>
    </row>
    <row r="29" spans="1:34" s="99" customFormat="1" x14ac:dyDescent="0.2">
      <c r="A29" s="183">
        <f>'1.CropDatabase'!A31</f>
        <v>0</v>
      </c>
      <c r="B29" s="183">
        <f>'1.CropDatabase'!B31</f>
        <v>0</v>
      </c>
      <c r="C29" s="183">
        <f>'1.CropDatabase'!C31</f>
        <v>0</v>
      </c>
      <c r="D29" s="184">
        <f>'1.CropDatabase'!S31</f>
        <v>0</v>
      </c>
      <c r="E29" s="183">
        <f>'1.CropDatabase'!R31</f>
        <v>0</v>
      </c>
      <c r="F29" s="85"/>
      <c r="G29" s="127">
        <f t="shared" si="0"/>
        <v>0</v>
      </c>
      <c r="H29"/>
      <c r="I29" s="93"/>
      <c r="J29"/>
      <c r="K29" s="93"/>
      <c r="L29"/>
      <c r="M29" s="93"/>
      <c r="N29"/>
      <c r="O29" s="93"/>
      <c r="P29"/>
      <c r="Q29" s="93"/>
      <c r="R29"/>
      <c r="S29" s="93"/>
      <c r="T29"/>
      <c r="U29" s="113"/>
      <c r="V29"/>
      <c r="W29" s="113"/>
      <c r="X29"/>
      <c r="Y29" s="113"/>
      <c r="Z29"/>
      <c r="AA29" s="113"/>
      <c r="AB29"/>
      <c r="AC29" s="113"/>
      <c r="AD29"/>
      <c r="AE29" s="113"/>
      <c r="AF29" s="183">
        <f t="shared" si="1"/>
        <v>0</v>
      </c>
      <c r="AG29" s="183">
        <f t="shared" si="2"/>
        <v>0</v>
      </c>
      <c r="AH29" s="183">
        <f t="shared" si="3"/>
        <v>0</v>
      </c>
    </row>
    <row r="30" spans="1:34" s="99" customFormat="1" x14ac:dyDescent="0.2">
      <c r="A30" s="183">
        <f>'1.CropDatabase'!A32</f>
        <v>0</v>
      </c>
      <c r="B30" s="183">
        <f>'1.CropDatabase'!B32</f>
        <v>0</v>
      </c>
      <c r="C30" s="183">
        <f>'1.CropDatabase'!C32</f>
        <v>0</v>
      </c>
      <c r="D30" s="184">
        <f>'1.CropDatabase'!S32</f>
        <v>0</v>
      </c>
      <c r="E30" s="183">
        <f>'1.CropDatabase'!R32</f>
        <v>0</v>
      </c>
      <c r="F30" s="85"/>
      <c r="G30" s="127">
        <f t="shared" si="0"/>
        <v>0</v>
      </c>
      <c r="H30"/>
      <c r="I30" s="93"/>
      <c r="J30"/>
      <c r="K30" s="93"/>
      <c r="L30"/>
      <c r="M30" s="93"/>
      <c r="N30"/>
      <c r="O30" s="93"/>
      <c r="P30"/>
      <c r="Q30" s="93"/>
      <c r="R30"/>
      <c r="S30" s="93"/>
      <c r="T30"/>
      <c r="U30" s="113"/>
      <c r="V30"/>
      <c r="W30" s="113"/>
      <c r="X30"/>
      <c r="Y30" s="113"/>
      <c r="Z30"/>
      <c r="AA30" s="113"/>
      <c r="AB30"/>
      <c r="AC30" s="113"/>
      <c r="AD30"/>
      <c r="AE30" s="113"/>
      <c r="AF30" s="183">
        <f t="shared" si="1"/>
        <v>0</v>
      </c>
      <c r="AG30" s="183">
        <f t="shared" si="2"/>
        <v>0</v>
      </c>
      <c r="AH30" s="183">
        <f t="shared" si="3"/>
        <v>0</v>
      </c>
    </row>
    <row r="31" spans="1:34" x14ac:dyDescent="0.2">
      <c r="A31" s="183">
        <f>'1.CropDatabase'!A33</f>
        <v>0</v>
      </c>
      <c r="B31" s="183">
        <f>'1.CropDatabase'!B33</f>
        <v>0</v>
      </c>
      <c r="C31" s="183">
        <f>'1.CropDatabase'!C33</f>
        <v>0</v>
      </c>
      <c r="D31" s="184">
        <f>'1.CropDatabase'!S33</f>
        <v>0</v>
      </c>
      <c r="E31" s="183">
        <f>'1.CropDatabase'!R33</f>
        <v>0</v>
      </c>
      <c r="G31" s="127">
        <f t="shared" si="0"/>
        <v>0</v>
      </c>
      <c r="AF31" s="183">
        <f t="shared" si="1"/>
        <v>0</v>
      </c>
      <c r="AG31" s="183">
        <f t="shared" si="2"/>
        <v>0</v>
      </c>
      <c r="AH31" s="183">
        <f t="shared" si="3"/>
        <v>0</v>
      </c>
    </row>
    <row r="32" spans="1:34" x14ac:dyDescent="0.2">
      <c r="A32" s="183">
        <f>'1.CropDatabase'!A34</f>
        <v>0</v>
      </c>
      <c r="B32" s="183">
        <f>'1.CropDatabase'!B34</f>
        <v>0</v>
      </c>
      <c r="C32" s="183">
        <f>'1.CropDatabase'!C34</f>
        <v>0</v>
      </c>
      <c r="D32" s="184">
        <f>'1.CropDatabase'!S34</f>
        <v>0</v>
      </c>
      <c r="E32" s="183">
        <f>'1.CropDatabase'!R34</f>
        <v>0</v>
      </c>
      <c r="G32" s="127">
        <f t="shared" si="0"/>
        <v>0</v>
      </c>
      <c r="AF32" s="183">
        <f t="shared" si="1"/>
        <v>0</v>
      </c>
      <c r="AG32" s="183">
        <f t="shared" si="2"/>
        <v>0</v>
      </c>
      <c r="AH32" s="183">
        <f t="shared" si="3"/>
        <v>0</v>
      </c>
    </row>
    <row r="33" spans="1:34" x14ac:dyDescent="0.2">
      <c r="A33" s="183">
        <f>'1.CropDatabase'!A35</f>
        <v>0</v>
      </c>
      <c r="B33" s="183">
        <f>'1.CropDatabase'!B35</f>
        <v>0</v>
      </c>
      <c r="C33" s="183">
        <f>'1.CropDatabase'!C35</f>
        <v>0</v>
      </c>
      <c r="D33" s="184">
        <f>'1.CropDatabase'!S35</f>
        <v>0</v>
      </c>
      <c r="E33" s="183">
        <f>'1.CropDatabase'!R35</f>
        <v>0</v>
      </c>
      <c r="G33" s="127">
        <f t="shared" si="0"/>
        <v>0</v>
      </c>
      <c r="AF33" s="183">
        <f t="shared" si="1"/>
        <v>0</v>
      </c>
      <c r="AG33" s="183">
        <f t="shared" si="2"/>
        <v>0</v>
      </c>
      <c r="AH33" s="183">
        <f t="shared" si="3"/>
        <v>0</v>
      </c>
    </row>
    <row r="34" spans="1:34" s="99" customFormat="1" x14ac:dyDescent="0.2">
      <c r="A34" s="183">
        <f>'1.CropDatabase'!A36</f>
        <v>0</v>
      </c>
      <c r="B34" s="183">
        <f>'1.CropDatabase'!B36</f>
        <v>0</v>
      </c>
      <c r="C34" s="183">
        <f>'1.CropDatabase'!C36</f>
        <v>0</v>
      </c>
      <c r="D34" s="184">
        <f>'1.CropDatabase'!S36</f>
        <v>0</v>
      </c>
      <c r="E34" s="183">
        <f>'1.CropDatabase'!R36</f>
        <v>0</v>
      </c>
      <c r="F34" s="85"/>
      <c r="G34" s="127">
        <f t="shared" si="0"/>
        <v>0</v>
      </c>
      <c r="H34"/>
      <c r="I34" s="93"/>
      <c r="J34"/>
      <c r="K34" s="93"/>
      <c r="L34"/>
      <c r="M34" s="93"/>
      <c r="N34"/>
      <c r="O34" s="93"/>
      <c r="P34"/>
      <c r="Q34" s="93"/>
      <c r="R34"/>
      <c r="S34" s="93"/>
      <c r="T34"/>
      <c r="U34" s="113"/>
      <c r="V34"/>
      <c r="W34" s="113"/>
      <c r="X34"/>
      <c r="Y34" s="113"/>
      <c r="Z34"/>
      <c r="AA34" s="113"/>
      <c r="AB34"/>
      <c r="AC34" s="113"/>
      <c r="AD34"/>
      <c r="AE34" s="113"/>
      <c r="AF34" s="183">
        <f t="shared" si="1"/>
        <v>0</v>
      </c>
      <c r="AG34" s="183">
        <f t="shared" si="2"/>
        <v>0</v>
      </c>
      <c r="AH34" s="183">
        <f t="shared" si="3"/>
        <v>0</v>
      </c>
    </row>
    <row r="35" spans="1:34" x14ac:dyDescent="0.2">
      <c r="A35" s="183">
        <f>'1.CropDatabase'!A37</f>
        <v>0</v>
      </c>
      <c r="B35" s="183">
        <f>'1.CropDatabase'!B37</f>
        <v>0</v>
      </c>
      <c r="C35" s="183">
        <f>'1.CropDatabase'!C37</f>
        <v>0</v>
      </c>
      <c r="D35" s="184">
        <f>'1.CropDatabase'!S37</f>
        <v>0</v>
      </c>
      <c r="E35" s="183">
        <f>'1.CropDatabase'!R37</f>
        <v>0</v>
      </c>
      <c r="G35" s="127">
        <f t="shared" si="0"/>
        <v>0</v>
      </c>
      <c r="AF35" s="183">
        <f t="shared" si="1"/>
        <v>0</v>
      </c>
      <c r="AG35" s="183">
        <f t="shared" si="2"/>
        <v>0</v>
      </c>
      <c r="AH35" s="183">
        <f t="shared" si="3"/>
        <v>0</v>
      </c>
    </row>
    <row r="36" spans="1:34" x14ac:dyDescent="0.2">
      <c r="A36" s="183">
        <f>'1.CropDatabase'!A38</f>
        <v>0</v>
      </c>
      <c r="B36" s="183">
        <f>'1.CropDatabase'!B38</f>
        <v>0</v>
      </c>
      <c r="C36" s="183">
        <f>'1.CropDatabase'!C38</f>
        <v>0</v>
      </c>
      <c r="D36" s="184">
        <f>'1.CropDatabase'!S38</f>
        <v>0</v>
      </c>
      <c r="E36" s="183">
        <f>'1.CropDatabase'!R38</f>
        <v>0</v>
      </c>
      <c r="G36" s="127">
        <f t="shared" si="0"/>
        <v>0</v>
      </c>
      <c r="AF36" s="183">
        <f t="shared" si="1"/>
        <v>0</v>
      </c>
      <c r="AG36" s="183">
        <f t="shared" si="2"/>
        <v>0</v>
      </c>
      <c r="AH36" s="183">
        <f t="shared" si="3"/>
        <v>0</v>
      </c>
    </row>
    <row r="37" spans="1:34" x14ac:dyDescent="0.2">
      <c r="A37" s="183">
        <f>'1.CropDatabase'!A39</f>
        <v>0</v>
      </c>
      <c r="B37" s="183">
        <f>'1.CropDatabase'!B39</f>
        <v>0</v>
      </c>
      <c r="C37" s="183">
        <f>'1.CropDatabase'!C39</f>
        <v>0</v>
      </c>
      <c r="D37" s="184">
        <f>'1.CropDatabase'!S39</f>
        <v>0</v>
      </c>
      <c r="E37" s="183">
        <f>'1.CropDatabase'!R39</f>
        <v>0</v>
      </c>
      <c r="G37" s="127">
        <f t="shared" si="0"/>
        <v>0</v>
      </c>
      <c r="AF37" s="183">
        <f t="shared" si="1"/>
        <v>0</v>
      </c>
      <c r="AG37" s="183">
        <f t="shared" si="2"/>
        <v>0</v>
      </c>
      <c r="AH37" s="183">
        <f t="shared" si="3"/>
        <v>0</v>
      </c>
    </row>
    <row r="38" spans="1:34" s="99" customFormat="1" x14ac:dyDescent="0.2">
      <c r="A38" s="183">
        <f>'1.CropDatabase'!A40</f>
        <v>0</v>
      </c>
      <c r="B38" s="183">
        <f>'1.CropDatabase'!B40</f>
        <v>0</v>
      </c>
      <c r="C38" s="183">
        <f>'1.CropDatabase'!C40</f>
        <v>0</v>
      </c>
      <c r="D38" s="184">
        <f>'1.CropDatabase'!S40</f>
        <v>0</v>
      </c>
      <c r="E38" s="183">
        <f>'1.CropDatabase'!R40</f>
        <v>0</v>
      </c>
      <c r="F38" s="85"/>
      <c r="G38" s="127">
        <f t="shared" si="0"/>
        <v>0</v>
      </c>
      <c r="H38"/>
      <c r="I38" s="93"/>
      <c r="J38"/>
      <c r="K38" s="93"/>
      <c r="L38"/>
      <c r="M38" s="93"/>
      <c r="N38"/>
      <c r="O38" s="93"/>
      <c r="P38"/>
      <c r="Q38" s="93"/>
      <c r="R38"/>
      <c r="S38" s="93"/>
      <c r="T38"/>
      <c r="U38" s="113"/>
      <c r="V38"/>
      <c r="W38" s="113"/>
      <c r="X38"/>
      <c r="Y38" s="113"/>
      <c r="Z38"/>
      <c r="AA38" s="113"/>
      <c r="AB38"/>
      <c r="AC38" s="113"/>
      <c r="AD38"/>
      <c r="AE38" s="113"/>
      <c r="AF38" s="183">
        <f t="shared" si="1"/>
        <v>0</v>
      </c>
      <c r="AG38" s="183">
        <f t="shared" si="2"/>
        <v>0</v>
      </c>
      <c r="AH38" s="183">
        <f t="shared" si="3"/>
        <v>0</v>
      </c>
    </row>
    <row r="39" spans="1:34" x14ac:dyDescent="0.2">
      <c r="A39" s="183">
        <f>'1.CropDatabase'!A41</f>
        <v>0</v>
      </c>
      <c r="B39" s="183">
        <f>'1.CropDatabase'!B41</f>
        <v>0</v>
      </c>
      <c r="C39" s="183">
        <f>'1.CropDatabase'!C41</f>
        <v>0</v>
      </c>
      <c r="D39" s="184">
        <f>'1.CropDatabase'!S41</f>
        <v>0</v>
      </c>
      <c r="E39" s="183">
        <f>'1.CropDatabase'!R41</f>
        <v>0</v>
      </c>
      <c r="G39" s="127">
        <f t="shared" si="0"/>
        <v>0</v>
      </c>
      <c r="AF39" s="183">
        <f t="shared" si="1"/>
        <v>0</v>
      </c>
      <c r="AG39" s="183">
        <f t="shared" si="2"/>
        <v>0</v>
      </c>
      <c r="AH39" s="183">
        <f t="shared" si="3"/>
        <v>0</v>
      </c>
    </row>
    <row r="40" spans="1:34" x14ac:dyDescent="0.2">
      <c r="A40" s="183">
        <f>'1.CropDatabase'!A42</f>
        <v>0</v>
      </c>
      <c r="B40" s="183">
        <f>'1.CropDatabase'!B42</f>
        <v>0</v>
      </c>
      <c r="C40" s="183">
        <f>'1.CropDatabase'!C42</f>
        <v>0</v>
      </c>
      <c r="D40" s="184">
        <f>'1.CropDatabase'!S42</f>
        <v>0</v>
      </c>
      <c r="E40" s="183">
        <f>'1.CropDatabase'!R42</f>
        <v>0</v>
      </c>
      <c r="G40" s="127">
        <f t="shared" si="0"/>
        <v>0</v>
      </c>
      <c r="AF40" s="183">
        <f t="shared" si="1"/>
        <v>0</v>
      </c>
      <c r="AG40" s="183">
        <f t="shared" si="2"/>
        <v>0</v>
      </c>
      <c r="AH40" s="183">
        <f t="shared" si="3"/>
        <v>0</v>
      </c>
    </row>
    <row r="41" spans="1:34" x14ac:dyDescent="0.2">
      <c r="A41" s="183">
        <f>'1.CropDatabase'!A43</f>
        <v>0</v>
      </c>
      <c r="B41" s="183">
        <f>'1.CropDatabase'!B43</f>
        <v>0</v>
      </c>
      <c r="C41" s="183">
        <f>'1.CropDatabase'!C43</f>
        <v>0</v>
      </c>
      <c r="D41" s="184">
        <f>'1.CropDatabase'!S43</f>
        <v>0</v>
      </c>
      <c r="E41" s="183">
        <f>'1.CropDatabase'!R43</f>
        <v>0</v>
      </c>
      <c r="G41" s="127">
        <f t="shared" si="0"/>
        <v>0</v>
      </c>
      <c r="AF41" s="183">
        <f t="shared" si="1"/>
        <v>0</v>
      </c>
      <c r="AG41" s="183">
        <f t="shared" si="2"/>
        <v>0</v>
      </c>
      <c r="AH41" s="183">
        <f t="shared" si="3"/>
        <v>0</v>
      </c>
    </row>
    <row r="42" spans="1:34" x14ac:dyDescent="0.2">
      <c r="A42" s="183">
        <f>'1.CropDatabase'!A44</f>
        <v>0</v>
      </c>
      <c r="B42" s="183">
        <f>'1.CropDatabase'!B44</f>
        <v>0</v>
      </c>
      <c r="C42" s="183">
        <f>'1.CropDatabase'!C44</f>
        <v>0</v>
      </c>
      <c r="D42" s="184">
        <f>'1.CropDatabase'!S44</f>
        <v>0</v>
      </c>
      <c r="E42" s="183">
        <f>'1.CropDatabase'!R44</f>
        <v>0</v>
      </c>
      <c r="G42" s="127">
        <f t="shared" si="0"/>
        <v>0</v>
      </c>
      <c r="AF42" s="183">
        <f t="shared" si="1"/>
        <v>0</v>
      </c>
      <c r="AG42" s="183">
        <f t="shared" si="2"/>
        <v>0</v>
      </c>
      <c r="AH42" s="183">
        <f t="shared" si="3"/>
        <v>0</v>
      </c>
    </row>
    <row r="43" spans="1:34" s="99" customFormat="1" x14ac:dyDescent="0.2">
      <c r="A43" s="183">
        <f>'1.CropDatabase'!A45</f>
        <v>0</v>
      </c>
      <c r="B43" s="183">
        <f>'1.CropDatabase'!B45</f>
        <v>0</v>
      </c>
      <c r="C43" s="183">
        <f>'1.CropDatabase'!C45</f>
        <v>0</v>
      </c>
      <c r="D43" s="184">
        <f>'1.CropDatabase'!S45</f>
        <v>0</v>
      </c>
      <c r="E43" s="183">
        <f>'1.CropDatabase'!R45</f>
        <v>0</v>
      </c>
      <c r="F43" s="85"/>
      <c r="G43" s="127">
        <f t="shared" si="0"/>
        <v>0</v>
      </c>
      <c r="H43"/>
      <c r="I43" s="93"/>
      <c r="J43"/>
      <c r="K43" s="93"/>
      <c r="L43"/>
      <c r="M43" s="93"/>
      <c r="N43"/>
      <c r="O43" s="93"/>
      <c r="P43"/>
      <c r="Q43" s="93"/>
      <c r="R43"/>
      <c r="S43" s="93"/>
      <c r="T43"/>
      <c r="U43" s="113"/>
      <c r="V43"/>
      <c r="W43" s="113"/>
      <c r="X43"/>
      <c r="Y43" s="113"/>
      <c r="Z43"/>
      <c r="AA43" s="113"/>
      <c r="AB43"/>
      <c r="AC43" s="113"/>
      <c r="AD43"/>
      <c r="AE43" s="113"/>
      <c r="AF43" s="183">
        <f t="shared" si="1"/>
        <v>0</v>
      </c>
      <c r="AG43" s="183">
        <f t="shared" si="2"/>
        <v>0</v>
      </c>
      <c r="AH43" s="183">
        <f t="shared" si="3"/>
        <v>0</v>
      </c>
    </row>
    <row r="44" spans="1:34" s="99" customFormat="1" x14ac:dyDescent="0.2">
      <c r="A44" s="183">
        <f>'1.CropDatabase'!A46</f>
        <v>0</v>
      </c>
      <c r="B44" s="183">
        <f>'1.CropDatabase'!B46</f>
        <v>0</v>
      </c>
      <c r="C44" s="183">
        <f>'1.CropDatabase'!C46</f>
        <v>0</v>
      </c>
      <c r="D44" s="184">
        <f>'1.CropDatabase'!S46</f>
        <v>0</v>
      </c>
      <c r="E44" s="183">
        <f>'1.CropDatabase'!R46</f>
        <v>0</v>
      </c>
      <c r="F44" s="85"/>
      <c r="G44" s="127">
        <f t="shared" si="0"/>
        <v>0</v>
      </c>
      <c r="H44"/>
      <c r="I44" s="93"/>
      <c r="J44"/>
      <c r="K44" s="93"/>
      <c r="L44"/>
      <c r="M44" s="93"/>
      <c r="N44"/>
      <c r="O44" s="93"/>
      <c r="P44"/>
      <c r="Q44" s="93"/>
      <c r="R44"/>
      <c r="S44" s="93"/>
      <c r="T44"/>
      <c r="U44" s="113"/>
      <c r="V44"/>
      <c r="W44" s="113"/>
      <c r="X44"/>
      <c r="Y44" s="113"/>
      <c r="Z44"/>
      <c r="AA44" s="113"/>
      <c r="AB44"/>
      <c r="AC44" s="113"/>
      <c r="AD44"/>
      <c r="AE44" s="113"/>
      <c r="AF44" s="183">
        <f t="shared" si="1"/>
        <v>0</v>
      </c>
      <c r="AG44" s="183">
        <f t="shared" si="2"/>
        <v>0</v>
      </c>
      <c r="AH44" s="183">
        <f t="shared" si="3"/>
        <v>0</v>
      </c>
    </row>
    <row r="45" spans="1:34" s="99" customFormat="1" x14ac:dyDescent="0.2">
      <c r="A45" s="183">
        <f>'1.CropDatabase'!A47</f>
        <v>0</v>
      </c>
      <c r="B45" s="183">
        <f>'1.CropDatabase'!B47</f>
        <v>0</v>
      </c>
      <c r="C45" s="183">
        <f>'1.CropDatabase'!C47</f>
        <v>0</v>
      </c>
      <c r="D45" s="184">
        <f>'1.CropDatabase'!S47</f>
        <v>0</v>
      </c>
      <c r="E45" s="183">
        <f>'1.CropDatabase'!R47</f>
        <v>0</v>
      </c>
      <c r="F45" s="85"/>
      <c r="G45" s="127">
        <f t="shared" si="0"/>
        <v>0</v>
      </c>
      <c r="H45"/>
      <c r="I45" s="93"/>
      <c r="J45"/>
      <c r="K45" s="93"/>
      <c r="L45"/>
      <c r="M45" s="93"/>
      <c r="N45"/>
      <c r="O45" s="93"/>
      <c r="P45"/>
      <c r="Q45" s="93"/>
      <c r="R45"/>
      <c r="S45" s="93"/>
      <c r="T45"/>
      <c r="U45" s="113"/>
      <c r="V45"/>
      <c r="W45" s="113"/>
      <c r="X45"/>
      <c r="Y45" s="113"/>
      <c r="Z45"/>
      <c r="AA45" s="113"/>
      <c r="AB45"/>
      <c r="AC45" s="113"/>
      <c r="AD45"/>
      <c r="AE45" s="113"/>
      <c r="AF45" s="183">
        <f t="shared" si="1"/>
        <v>0</v>
      </c>
      <c r="AG45" s="183">
        <f t="shared" si="2"/>
        <v>0</v>
      </c>
      <c r="AH45" s="183">
        <f t="shared" si="3"/>
        <v>0</v>
      </c>
    </row>
    <row r="46" spans="1:34" s="99" customFormat="1" x14ac:dyDescent="0.2">
      <c r="A46" s="183">
        <f>'1.CropDatabase'!A48</f>
        <v>0</v>
      </c>
      <c r="B46" s="183">
        <f>'1.CropDatabase'!B48</f>
        <v>0</v>
      </c>
      <c r="C46" s="183">
        <f>'1.CropDatabase'!C48</f>
        <v>0</v>
      </c>
      <c r="D46" s="184">
        <f>'1.CropDatabase'!S48</f>
        <v>0</v>
      </c>
      <c r="E46" s="183">
        <f>'1.CropDatabase'!R48</f>
        <v>0</v>
      </c>
      <c r="F46" s="85"/>
      <c r="G46" s="127">
        <f t="shared" si="0"/>
        <v>0</v>
      </c>
      <c r="H46"/>
      <c r="I46" s="93"/>
      <c r="J46"/>
      <c r="K46" s="93"/>
      <c r="L46"/>
      <c r="M46" s="93"/>
      <c r="N46"/>
      <c r="O46" s="93"/>
      <c r="P46"/>
      <c r="Q46" s="93"/>
      <c r="R46"/>
      <c r="S46" s="93"/>
      <c r="T46"/>
      <c r="U46" s="113"/>
      <c r="V46"/>
      <c r="W46" s="113"/>
      <c r="X46"/>
      <c r="Y46" s="113"/>
      <c r="Z46"/>
      <c r="AA46" s="113"/>
      <c r="AB46"/>
      <c r="AC46" s="113"/>
      <c r="AD46"/>
      <c r="AE46" s="113"/>
      <c r="AF46" s="183">
        <f t="shared" si="1"/>
        <v>0</v>
      </c>
      <c r="AG46" s="183">
        <f t="shared" si="2"/>
        <v>0</v>
      </c>
      <c r="AH46" s="183">
        <f t="shared" si="3"/>
        <v>0</v>
      </c>
    </row>
    <row r="47" spans="1:34" x14ac:dyDescent="0.2">
      <c r="A47" s="183">
        <f>'1.CropDatabase'!A49</f>
        <v>0</v>
      </c>
      <c r="B47" s="183">
        <f>'1.CropDatabase'!B49</f>
        <v>0</v>
      </c>
      <c r="C47" s="183">
        <f>'1.CropDatabase'!C49</f>
        <v>0</v>
      </c>
      <c r="D47" s="184">
        <f>'1.CropDatabase'!S49</f>
        <v>0</v>
      </c>
      <c r="E47" s="183">
        <f>'1.CropDatabase'!R49</f>
        <v>0</v>
      </c>
      <c r="G47" s="127">
        <f t="shared" si="0"/>
        <v>0</v>
      </c>
      <c r="AF47" s="183">
        <f t="shared" si="1"/>
        <v>0</v>
      </c>
      <c r="AG47" s="183">
        <f t="shared" si="2"/>
        <v>0</v>
      </c>
      <c r="AH47" s="183">
        <f t="shared" si="3"/>
        <v>0</v>
      </c>
    </row>
    <row r="48" spans="1:34" s="99" customFormat="1" x14ac:dyDescent="0.2">
      <c r="A48" s="183">
        <f>'1.CropDatabase'!A50</f>
        <v>0</v>
      </c>
      <c r="B48" s="183">
        <f>'1.CropDatabase'!B50</f>
        <v>0</v>
      </c>
      <c r="C48" s="183">
        <f>'1.CropDatabase'!C50</f>
        <v>0</v>
      </c>
      <c r="D48" s="184">
        <f>'1.CropDatabase'!S50</f>
        <v>0</v>
      </c>
      <c r="E48" s="183">
        <f>'1.CropDatabase'!R50</f>
        <v>0</v>
      </c>
      <c r="F48" s="85"/>
      <c r="G48" s="127">
        <f t="shared" si="0"/>
        <v>0</v>
      </c>
      <c r="H48"/>
      <c r="I48" s="93"/>
      <c r="J48"/>
      <c r="K48" s="93"/>
      <c r="L48"/>
      <c r="M48" s="93"/>
      <c r="N48"/>
      <c r="O48" s="93"/>
      <c r="P48"/>
      <c r="Q48" s="93"/>
      <c r="R48"/>
      <c r="S48" s="93"/>
      <c r="T48"/>
      <c r="U48" s="113"/>
      <c r="V48"/>
      <c r="W48" s="113"/>
      <c r="X48"/>
      <c r="Y48" s="113"/>
      <c r="Z48"/>
      <c r="AA48" s="113"/>
      <c r="AB48"/>
      <c r="AC48" s="113"/>
      <c r="AD48"/>
      <c r="AE48" s="113"/>
      <c r="AF48" s="183">
        <f t="shared" si="1"/>
        <v>0</v>
      </c>
      <c r="AG48" s="183">
        <f t="shared" si="2"/>
        <v>0</v>
      </c>
      <c r="AH48" s="183">
        <f t="shared" si="3"/>
        <v>0</v>
      </c>
    </row>
    <row r="49" spans="1:34" x14ac:dyDescent="0.2">
      <c r="A49" s="183">
        <f>'1.CropDatabase'!A51</f>
        <v>0</v>
      </c>
      <c r="B49" s="183">
        <f>'1.CropDatabase'!B51</f>
        <v>0</v>
      </c>
      <c r="C49" s="183">
        <f>'1.CropDatabase'!C51</f>
        <v>0</v>
      </c>
      <c r="D49" s="184">
        <f>'1.CropDatabase'!S51</f>
        <v>0</v>
      </c>
      <c r="E49" s="183">
        <f>'1.CropDatabase'!R51</f>
        <v>0</v>
      </c>
      <c r="G49" s="127">
        <f t="shared" si="0"/>
        <v>0</v>
      </c>
      <c r="AF49" s="183">
        <f t="shared" si="1"/>
        <v>0</v>
      </c>
      <c r="AG49" s="183">
        <f t="shared" si="2"/>
        <v>0</v>
      </c>
      <c r="AH49" s="183">
        <f t="shared" si="3"/>
        <v>0</v>
      </c>
    </row>
    <row r="50" spans="1:34" s="99" customFormat="1" x14ac:dyDescent="0.2">
      <c r="A50" s="183">
        <f>'1.CropDatabase'!A52</f>
        <v>0</v>
      </c>
      <c r="B50" s="183">
        <f>'1.CropDatabase'!B52</f>
        <v>0</v>
      </c>
      <c r="C50" s="183">
        <f>'1.CropDatabase'!C52</f>
        <v>0</v>
      </c>
      <c r="D50" s="184">
        <f>'1.CropDatabase'!S52</f>
        <v>0</v>
      </c>
      <c r="E50" s="183">
        <f>'1.CropDatabase'!R52</f>
        <v>0</v>
      </c>
      <c r="F50" s="85"/>
      <c r="G50" s="127">
        <f t="shared" si="0"/>
        <v>0</v>
      </c>
      <c r="H50"/>
      <c r="I50" s="93"/>
      <c r="J50"/>
      <c r="K50" s="93"/>
      <c r="L50"/>
      <c r="M50" s="93"/>
      <c r="N50"/>
      <c r="O50" s="93"/>
      <c r="P50"/>
      <c r="Q50" s="93"/>
      <c r="R50"/>
      <c r="S50" s="93"/>
      <c r="T50"/>
      <c r="U50" s="113"/>
      <c r="V50"/>
      <c r="W50" s="113"/>
      <c r="X50"/>
      <c r="Y50" s="113"/>
      <c r="Z50"/>
      <c r="AA50" s="113"/>
      <c r="AB50"/>
      <c r="AC50" s="113"/>
      <c r="AD50"/>
      <c r="AE50" s="113"/>
      <c r="AF50" s="183">
        <f t="shared" si="1"/>
        <v>0</v>
      </c>
      <c r="AG50" s="183">
        <f t="shared" si="2"/>
        <v>0</v>
      </c>
      <c r="AH50" s="183">
        <f t="shared" si="3"/>
        <v>0</v>
      </c>
    </row>
    <row r="51" spans="1:34" s="99" customFormat="1" x14ac:dyDescent="0.2">
      <c r="A51" s="183">
        <f>'1.CropDatabase'!A53</f>
        <v>0</v>
      </c>
      <c r="B51" s="183">
        <f>'1.CropDatabase'!B53</f>
        <v>0</v>
      </c>
      <c r="C51" s="183">
        <f>'1.CropDatabase'!C53</f>
        <v>0</v>
      </c>
      <c r="D51" s="184">
        <f>'1.CropDatabase'!S53</f>
        <v>0</v>
      </c>
      <c r="E51" s="183">
        <f>'1.CropDatabase'!R53</f>
        <v>0</v>
      </c>
      <c r="F51" s="85"/>
      <c r="G51" s="127">
        <f t="shared" si="0"/>
        <v>0</v>
      </c>
      <c r="H51"/>
      <c r="I51" s="93"/>
      <c r="J51"/>
      <c r="K51" s="93"/>
      <c r="L51"/>
      <c r="M51" s="93"/>
      <c r="N51"/>
      <c r="O51" s="93"/>
      <c r="P51"/>
      <c r="Q51" s="93"/>
      <c r="R51"/>
      <c r="S51" s="93"/>
      <c r="T51"/>
      <c r="U51" s="113"/>
      <c r="V51"/>
      <c r="W51" s="113"/>
      <c r="X51"/>
      <c r="Y51" s="113"/>
      <c r="Z51"/>
      <c r="AA51" s="113"/>
      <c r="AB51"/>
      <c r="AC51" s="113"/>
      <c r="AD51"/>
      <c r="AE51" s="113"/>
      <c r="AF51" s="183">
        <f t="shared" si="1"/>
        <v>0</v>
      </c>
      <c r="AG51" s="183">
        <f t="shared" si="2"/>
        <v>0</v>
      </c>
      <c r="AH51" s="183">
        <f t="shared" si="3"/>
        <v>0</v>
      </c>
    </row>
    <row r="52" spans="1:34" s="99" customFormat="1" x14ac:dyDescent="0.2">
      <c r="A52" s="183">
        <f>'1.CropDatabase'!A54</f>
        <v>0</v>
      </c>
      <c r="B52" s="183">
        <f>'1.CropDatabase'!B54</f>
        <v>0</v>
      </c>
      <c r="C52" s="183">
        <f>'1.CropDatabase'!C54</f>
        <v>0</v>
      </c>
      <c r="D52" s="184">
        <f>'1.CropDatabase'!S54</f>
        <v>0</v>
      </c>
      <c r="E52" s="183">
        <f>'1.CropDatabase'!R54</f>
        <v>0</v>
      </c>
      <c r="F52" s="85"/>
      <c r="G52" s="127">
        <f t="shared" si="0"/>
        <v>0</v>
      </c>
      <c r="H52"/>
      <c r="I52" s="93"/>
      <c r="J52"/>
      <c r="K52" s="93"/>
      <c r="L52"/>
      <c r="M52" s="93"/>
      <c r="N52"/>
      <c r="O52" s="93"/>
      <c r="P52"/>
      <c r="Q52" s="93"/>
      <c r="R52"/>
      <c r="S52" s="93"/>
      <c r="T52"/>
      <c r="U52" s="113"/>
      <c r="V52"/>
      <c r="W52" s="113"/>
      <c r="X52"/>
      <c r="Y52" s="113"/>
      <c r="Z52"/>
      <c r="AA52" s="113"/>
      <c r="AB52"/>
      <c r="AC52" s="113"/>
      <c r="AD52"/>
      <c r="AE52" s="113"/>
      <c r="AF52" s="183">
        <f t="shared" si="1"/>
        <v>0</v>
      </c>
      <c r="AG52" s="183">
        <f t="shared" si="2"/>
        <v>0</v>
      </c>
      <c r="AH52" s="183">
        <f t="shared" si="3"/>
        <v>0</v>
      </c>
    </row>
    <row r="53" spans="1:34" s="99" customFormat="1" x14ac:dyDescent="0.2">
      <c r="A53" s="183">
        <f>'1.CropDatabase'!A55</f>
        <v>0</v>
      </c>
      <c r="B53" s="183">
        <f>'1.CropDatabase'!B55</f>
        <v>0</v>
      </c>
      <c r="C53" s="183">
        <f>'1.CropDatabase'!C55</f>
        <v>0</v>
      </c>
      <c r="D53" s="184">
        <f>'1.CropDatabase'!S55</f>
        <v>0</v>
      </c>
      <c r="E53" s="183">
        <f>'1.CropDatabase'!R55</f>
        <v>0</v>
      </c>
      <c r="F53" s="85"/>
      <c r="G53" s="127">
        <f t="shared" si="0"/>
        <v>0</v>
      </c>
      <c r="H53"/>
      <c r="I53" s="93"/>
      <c r="J53"/>
      <c r="K53" s="93"/>
      <c r="L53"/>
      <c r="M53" s="93"/>
      <c r="N53"/>
      <c r="O53" s="93"/>
      <c r="P53"/>
      <c r="Q53" s="93"/>
      <c r="R53"/>
      <c r="S53" s="93"/>
      <c r="T53"/>
      <c r="U53" s="113"/>
      <c r="V53"/>
      <c r="W53" s="113"/>
      <c r="X53"/>
      <c r="Y53" s="113"/>
      <c r="Z53"/>
      <c r="AA53" s="113"/>
      <c r="AB53"/>
      <c r="AC53" s="113"/>
      <c r="AD53"/>
      <c r="AE53" s="113"/>
      <c r="AF53" s="183">
        <f t="shared" si="1"/>
        <v>0</v>
      </c>
      <c r="AG53" s="183">
        <f t="shared" si="2"/>
        <v>0</v>
      </c>
      <c r="AH53" s="183">
        <f t="shared" si="3"/>
        <v>0</v>
      </c>
    </row>
    <row r="54" spans="1:34" s="99" customFormat="1" x14ac:dyDescent="0.2">
      <c r="A54" s="183">
        <f>'1.CropDatabase'!A56</f>
        <v>0</v>
      </c>
      <c r="B54" s="183">
        <f>'1.CropDatabase'!B56</f>
        <v>0</v>
      </c>
      <c r="C54" s="183">
        <f>'1.CropDatabase'!C56</f>
        <v>0</v>
      </c>
      <c r="D54" s="184">
        <f>'1.CropDatabase'!S56</f>
        <v>0</v>
      </c>
      <c r="E54" s="183">
        <f>'1.CropDatabase'!R56</f>
        <v>0</v>
      </c>
      <c r="F54" s="85"/>
      <c r="G54" s="127">
        <f t="shared" si="0"/>
        <v>0</v>
      </c>
      <c r="H54"/>
      <c r="I54" s="93"/>
      <c r="J54"/>
      <c r="K54" s="93"/>
      <c r="L54"/>
      <c r="M54" s="93"/>
      <c r="N54"/>
      <c r="O54" s="93"/>
      <c r="P54"/>
      <c r="Q54" s="93"/>
      <c r="R54"/>
      <c r="S54" s="93"/>
      <c r="T54"/>
      <c r="U54" s="113"/>
      <c r="V54"/>
      <c r="W54" s="113"/>
      <c r="X54"/>
      <c r="Y54" s="113"/>
      <c r="Z54"/>
      <c r="AA54" s="113"/>
      <c r="AB54"/>
      <c r="AC54" s="113"/>
      <c r="AD54"/>
      <c r="AE54" s="113"/>
      <c r="AF54" s="183">
        <f t="shared" si="1"/>
        <v>0</v>
      </c>
      <c r="AG54" s="183">
        <f t="shared" si="2"/>
        <v>0</v>
      </c>
      <c r="AH54" s="183">
        <f t="shared" si="3"/>
        <v>0</v>
      </c>
    </row>
    <row r="55" spans="1:34" x14ac:dyDescent="0.2">
      <c r="A55" s="183">
        <f>'1.CropDatabase'!A57</f>
        <v>0</v>
      </c>
      <c r="B55" s="183">
        <f>'1.CropDatabase'!B57</f>
        <v>0</v>
      </c>
      <c r="C55" s="183">
        <f>'1.CropDatabase'!C57</f>
        <v>0</v>
      </c>
      <c r="D55" s="184">
        <f>'1.CropDatabase'!S57</f>
        <v>0</v>
      </c>
      <c r="E55" s="183">
        <f>'1.CropDatabase'!R57</f>
        <v>0</v>
      </c>
      <c r="G55" s="127">
        <f t="shared" si="0"/>
        <v>0</v>
      </c>
      <c r="AF55" s="183">
        <f t="shared" si="1"/>
        <v>0</v>
      </c>
      <c r="AG55" s="183">
        <f t="shared" si="2"/>
        <v>0</v>
      </c>
      <c r="AH55" s="183">
        <f t="shared" si="3"/>
        <v>0</v>
      </c>
    </row>
    <row r="56" spans="1:34" s="99" customFormat="1" x14ac:dyDescent="0.2">
      <c r="A56" s="183">
        <f>'1.CropDatabase'!A58</f>
        <v>0</v>
      </c>
      <c r="B56" s="183">
        <f>'1.CropDatabase'!B58</f>
        <v>0</v>
      </c>
      <c r="C56" s="183">
        <f>'1.CropDatabase'!C58</f>
        <v>0</v>
      </c>
      <c r="D56" s="184">
        <f>'1.CropDatabase'!S58</f>
        <v>0</v>
      </c>
      <c r="E56" s="183">
        <f>'1.CropDatabase'!R58</f>
        <v>0</v>
      </c>
      <c r="F56" s="85"/>
      <c r="G56" s="127">
        <f t="shared" si="0"/>
        <v>0</v>
      </c>
      <c r="H56"/>
      <c r="I56" s="93"/>
      <c r="J56"/>
      <c r="K56" s="93"/>
      <c r="L56"/>
      <c r="M56" s="93"/>
      <c r="N56"/>
      <c r="O56" s="93"/>
      <c r="P56"/>
      <c r="Q56" s="93"/>
      <c r="R56"/>
      <c r="S56" s="93"/>
      <c r="T56"/>
      <c r="U56" s="113"/>
      <c r="V56"/>
      <c r="W56" s="113"/>
      <c r="X56"/>
      <c r="Y56" s="113"/>
      <c r="Z56"/>
      <c r="AA56" s="113"/>
      <c r="AB56"/>
      <c r="AC56" s="113"/>
      <c r="AD56"/>
      <c r="AE56" s="113"/>
      <c r="AF56" s="183">
        <f t="shared" si="1"/>
        <v>0</v>
      </c>
      <c r="AG56" s="183">
        <f t="shared" si="2"/>
        <v>0</v>
      </c>
      <c r="AH56" s="183">
        <f t="shared" si="3"/>
        <v>0</v>
      </c>
    </row>
    <row r="57" spans="1:34" s="99" customFormat="1" x14ac:dyDescent="0.2">
      <c r="A57" s="183">
        <f>'1.CropDatabase'!A59</f>
        <v>0</v>
      </c>
      <c r="B57" s="183">
        <f>'1.CropDatabase'!B59</f>
        <v>0</v>
      </c>
      <c r="C57" s="183">
        <f>'1.CropDatabase'!C59</f>
        <v>0</v>
      </c>
      <c r="D57" s="184">
        <f>'1.CropDatabase'!S59</f>
        <v>0</v>
      </c>
      <c r="E57" s="183">
        <f>'1.CropDatabase'!R59</f>
        <v>0</v>
      </c>
      <c r="F57" s="85"/>
      <c r="G57" s="127">
        <f t="shared" si="0"/>
        <v>0</v>
      </c>
      <c r="H57"/>
      <c r="I57" s="93"/>
      <c r="J57"/>
      <c r="K57" s="93"/>
      <c r="L57"/>
      <c r="M57" s="93"/>
      <c r="N57"/>
      <c r="O57" s="93"/>
      <c r="P57"/>
      <c r="Q57" s="93"/>
      <c r="R57"/>
      <c r="S57" s="93"/>
      <c r="T57"/>
      <c r="U57" s="113"/>
      <c r="V57"/>
      <c r="W57" s="113"/>
      <c r="X57"/>
      <c r="Y57" s="113"/>
      <c r="Z57"/>
      <c r="AA57" s="113"/>
      <c r="AB57"/>
      <c r="AC57" s="113"/>
      <c r="AD57"/>
      <c r="AE57" s="113"/>
      <c r="AF57" s="183">
        <f t="shared" si="1"/>
        <v>0</v>
      </c>
      <c r="AG57" s="183">
        <f t="shared" si="2"/>
        <v>0</v>
      </c>
      <c r="AH57" s="183">
        <f t="shared" si="3"/>
        <v>0</v>
      </c>
    </row>
    <row r="58" spans="1:34" s="99" customFormat="1" x14ac:dyDescent="0.2">
      <c r="A58" s="183">
        <f>'1.CropDatabase'!A60</f>
        <v>0</v>
      </c>
      <c r="B58" s="183">
        <f>'1.CropDatabase'!B60</f>
        <v>0</v>
      </c>
      <c r="C58" s="183">
        <f>'1.CropDatabase'!C60</f>
        <v>0</v>
      </c>
      <c r="D58" s="184">
        <f>'1.CropDatabase'!S60</f>
        <v>0</v>
      </c>
      <c r="E58" s="183">
        <f>'1.CropDatabase'!R60</f>
        <v>0</v>
      </c>
      <c r="F58" s="85"/>
      <c r="G58" s="127">
        <f t="shared" si="0"/>
        <v>0</v>
      </c>
      <c r="H58"/>
      <c r="I58" s="93"/>
      <c r="J58"/>
      <c r="K58" s="93"/>
      <c r="L58"/>
      <c r="M58" s="93"/>
      <c r="N58"/>
      <c r="O58" s="93"/>
      <c r="P58"/>
      <c r="Q58" s="93"/>
      <c r="R58"/>
      <c r="S58" s="93"/>
      <c r="T58"/>
      <c r="U58" s="113"/>
      <c r="V58"/>
      <c r="W58" s="113"/>
      <c r="X58"/>
      <c r="Y58" s="113"/>
      <c r="Z58"/>
      <c r="AA58" s="113"/>
      <c r="AB58"/>
      <c r="AC58" s="113"/>
      <c r="AD58"/>
      <c r="AE58" s="113"/>
      <c r="AF58" s="183">
        <f t="shared" si="1"/>
        <v>0</v>
      </c>
      <c r="AG58" s="183">
        <f t="shared" si="2"/>
        <v>0</v>
      </c>
      <c r="AH58" s="183">
        <f t="shared" si="3"/>
        <v>0</v>
      </c>
    </row>
    <row r="59" spans="1:34" s="99" customFormat="1" x14ac:dyDescent="0.2">
      <c r="A59" s="183">
        <f>'1.CropDatabase'!A61</f>
        <v>0</v>
      </c>
      <c r="B59" s="183">
        <f>'1.CropDatabase'!B61</f>
        <v>0</v>
      </c>
      <c r="C59" s="183">
        <f>'1.CropDatabase'!C61</f>
        <v>0</v>
      </c>
      <c r="D59" s="184">
        <f>'1.CropDatabase'!S61</f>
        <v>0</v>
      </c>
      <c r="E59" s="183">
        <f>'1.CropDatabase'!R61</f>
        <v>0</v>
      </c>
      <c r="F59" s="85"/>
      <c r="G59" s="127">
        <f t="shared" si="0"/>
        <v>0</v>
      </c>
      <c r="H59"/>
      <c r="I59" s="93"/>
      <c r="J59"/>
      <c r="K59" s="93"/>
      <c r="L59"/>
      <c r="M59" s="93"/>
      <c r="N59"/>
      <c r="O59" s="93"/>
      <c r="P59"/>
      <c r="Q59" s="93"/>
      <c r="R59"/>
      <c r="S59" s="93"/>
      <c r="T59"/>
      <c r="U59" s="113"/>
      <c r="V59"/>
      <c r="W59" s="113"/>
      <c r="X59"/>
      <c r="Y59" s="113"/>
      <c r="Z59"/>
      <c r="AA59" s="113"/>
      <c r="AB59"/>
      <c r="AC59" s="113"/>
      <c r="AD59"/>
      <c r="AE59" s="113"/>
      <c r="AF59" s="183">
        <f t="shared" si="1"/>
        <v>0</v>
      </c>
      <c r="AG59" s="183">
        <f t="shared" si="2"/>
        <v>0</v>
      </c>
      <c r="AH59" s="183">
        <f t="shared" si="3"/>
        <v>0</v>
      </c>
    </row>
    <row r="60" spans="1:34" s="99" customFormat="1" x14ac:dyDescent="0.2">
      <c r="A60" s="183">
        <f>'1.CropDatabase'!A62</f>
        <v>0</v>
      </c>
      <c r="B60" s="183">
        <f>'1.CropDatabase'!B62</f>
        <v>0</v>
      </c>
      <c r="C60" s="183">
        <f>'1.CropDatabase'!C62</f>
        <v>0</v>
      </c>
      <c r="D60" s="184">
        <f>'1.CropDatabase'!S62</f>
        <v>0</v>
      </c>
      <c r="E60" s="183">
        <f>'1.CropDatabase'!R62</f>
        <v>0</v>
      </c>
      <c r="F60" s="85"/>
      <c r="G60" s="127">
        <f t="shared" si="0"/>
        <v>0</v>
      </c>
      <c r="H60"/>
      <c r="I60" s="93"/>
      <c r="J60"/>
      <c r="K60" s="93"/>
      <c r="L60"/>
      <c r="M60" s="93"/>
      <c r="N60"/>
      <c r="O60" s="93"/>
      <c r="P60"/>
      <c r="Q60" s="93"/>
      <c r="R60"/>
      <c r="S60" s="93"/>
      <c r="T60"/>
      <c r="U60" s="113"/>
      <c r="V60"/>
      <c r="W60" s="113"/>
      <c r="X60"/>
      <c r="Y60" s="113"/>
      <c r="Z60"/>
      <c r="AA60" s="113"/>
      <c r="AB60"/>
      <c r="AC60" s="113"/>
      <c r="AD60"/>
      <c r="AE60" s="113"/>
      <c r="AF60" s="183">
        <f t="shared" si="1"/>
        <v>0</v>
      </c>
      <c r="AG60" s="183">
        <f t="shared" si="2"/>
        <v>0</v>
      </c>
      <c r="AH60" s="183">
        <f t="shared" si="3"/>
        <v>0</v>
      </c>
    </row>
    <row r="61" spans="1:34" x14ac:dyDescent="0.2">
      <c r="A61" s="183">
        <f>'1.CropDatabase'!A63</f>
        <v>0</v>
      </c>
      <c r="B61" s="183">
        <f>'1.CropDatabase'!B63</f>
        <v>0</v>
      </c>
      <c r="C61" s="183">
        <f>'1.CropDatabase'!C63</f>
        <v>0</v>
      </c>
      <c r="D61" s="184">
        <f>'1.CropDatabase'!S63</f>
        <v>0</v>
      </c>
      <c r="E61" s="183">
        <f>'1.CropDatabase'!R63</f>
        <v>0</v>
      </c>
      <c r="G61" s="127">
        <f t="shared" si="0"/>
        <v>0</v>
      </c>
      <c r="AF61" s="183">
        <f t="shared" si="1"/>
        <v>0</v>
      </c>
      <c r="AG61" s="183">
        <f t="shared" si="2"/>
        <v>0</v>
      </c>
      <c r="AH61" s="183">
        <f t="shared" si="3"/>
        <v>0</v>
      </c>
    </row>
    <row r="62" spans="1:34" s="99" customFormat="1" x14ac:dyDescent="0.2">
      <c r="A62" s="183">
        <f>'1.CropDatabase'!A64</f>
        <v>0</v>
      </c>
      <c r="B62" s="183">
        <f>'1.CropDatabase'!B64</f>
        <v>0</v>
      </c>
      <c r="C62" s="183">
        <f>'1.CropDatabase'!C64</f>
        <v>0</v>
      </c>
      <c r="D62" s="184">
        <f>'1.CropDatabase'!S64</f>
        <v>0</v>
      </c>
      <c r="E62" s="183">
        <f>'1.CropDatabase'!R64</f>
        <v>0</v>
      </c>
      <c r="F62" s="85"/>
      <c r="G62" s="127">
        <f t="shared" si="0"/>
        <v>0</v>
      </c>
      <c r="H62"/>
      <c r="I62" s="93"/>
      <c r="J62"/>
      <c r="K62" s="93"/>
      <c r="L62"/>
      <c r="M62" s="93"/>
      <c r="N62"/>
      <c r="O62" s="93"/>
      <c r="P62"/>
      <c r="Q62" s="93"/>
      <c r="R62"/>
      <c r="S62" s="93"/>
      <c r="T62"/>
      <c r="U62" s="113"/>
      <c r="V62"/>
      <c r="W62" s="113"/>
      <c r="X62"/>
      <c r="Y62" s="113"/>
      <c r="Z62"/>
      <c r="AA62" s="113"/>
      <c r="AB62"/>
      <c r="AC62" s="113"/>
      <c r="AD62"/>
      <c r="AE62" s="113"/>
      <c r="AF62" s="183">
        <f t="shared" si="1"/>
        <v>0</v>
      </c>
      <c r="AG62" s="183">
        <f t="shared" si="2"/>
        <v>0</v>
      </c>
      <c r="AH62" s="183">
        <f t="shared" si="3"/>
        <v>0</v>
      </c>
    </row>
    <row r="63" spans="1:34" s="99" customFormat="1" x14ac:dyDescent="0.2">
      <c r="A63" s="183">
        <f>'1.CropDatabase'!A65</f>
        <v>0</v>
      </c>
      <c r="B63" s="183">
        <f>'1.CropDatabase'!B65</f>
        <v>0</v>
      </c>
      <c r="C63" s="183">
        <f>'1.CropDatabase'!C65</f>
        <v>0</v>
      </c>
      <c r="D63" s="184">
        <f>'1.CropDatabase'!S65</f>
        <v>0</v>
      </c>
      <c r="E63" s="183">
        <f>'1.CropDatabase'!R65</f>
        <v>0</v>
      </c>
      <c r="F63" s="85"/>
      <c r="G63" s="127">
        <f t="shared" si="0"/>
        <v>0</v>
      </c>
      <c r="H63"/>
      <c r="I63" s="93"/>
      <c r="J63"/>
      <c r="K63" s="93"/>
      <c r="L63"/>
      <c r="M63" s="93"/>
      <c r="N63"/>
      <c r="O63" s="93"/>
      <c r="P63"/>
      <c r="Q63" s="93"/>
      <c r="R63"/>
      <c r="S63" s="93"/>
      <c r="T63"/>
      <c r="U63" s="113"/>
      <c r="V63"/>
      <c r="W63" s="113"/>
      <c r="X63"/>
      <c r="Y63" s="113"/>
      <c r="Z63"/>
      <c r="AA63" s="113"/>
      <c r="AB63"/>
      <c r="AC63" s="113"/>
      <c r="AD63"/>
      <c r="AE63" s="113"/>
      <c r="AF63" s="183">
        <f t="shared" si="1"/>
        <v>0</v>
      </c>
      <c r="AG63" s="183">
        <f t="shared" si="2"/>
        <v>0</v>
      </c>
      <c r="AH63" s="183">
        <f t="shared" si="3"/>
        <v>0</v>
      </c>
    </row>
    <row r="64" spans="1:34" x14ac:dyDescent="0.2">
      <c r="A64" s="183">
        <f>'1.CropDatabase'!A66</f>
        <v>0</v>
      </c>
      <c r="B64" s="183">
        <f>'1.CropDatabase'!B66</f>
        <v>0</v>
      </c>
      <c r="C64" s="183">
        <f>'1.CropDatabase'!C66</f>
        <v>0</v>
      </c>
      <c r="D64" s="184">
        <f>'1.CropDatabase'!S66</f>
        <v>0</v>
      </c>
      <c r="E64" s="183">
        <f>'1.CropDatabase'!R66</f>
        <v>0</v>
      </c>
      <c r="G64" s="127">
        <f t="shared" si="0"/>
        <v>0</v>
      </c>
      <c r="AF64" s="183">
        <f t="shared" si="1"/>
        <v>0</v>
      </c>
      <c r="AG64" s="183">
        <f t="shared" si="2"/>
        <v>0</v>
      </c>
      <c r="AH64" s="183">
        <f t="shared" si="3"/>
        <v>0</v>
      </c>
    </row>
    <row r="65" spans="1:34" x14ac:dyDescent="0.2">
      <c r="A65" s="183">
        <f>'1.CropDatabase'!A67</f>
        <v>0</v>
      </c>
      <c r="B65" s="183">
        <f>'1.CropDatabase'!B67</f>
        <v>0</v>
      </c>
      <c r="C65" s="183">
        <f>'1.CropDatabase'!C67</f>
        <v>0</v>
      </c>
      <c r="D65" s="184">
        <f>'1.CropDatabase'!S67</f>
        <v>0</v>
      </c>
      <c r="E65" s="183">
        <f>'1.CropDatabase'!R67</f>
        <v>0</v>
      </c>
      <c r="G65" s="127">
        <f t="shared" si="0"/>
        <v>0</v>
      </c>
      <c r="AF65" s="183">
        <f t="shared" si="1"/>
        <v>0</v>
      </c>
      <c r="AG65" s="183">
        <f t="shared" si="2"/>
        <v>0</v>
      </c>
      <c r="AH65" s="183">
        <f t="shared" si="3"/>
        <v>0</v>
      </c>
    </row>
    <row r="66" spans="1:34" s="99" customFormat="1" x14ac:dyDescent="0.2">
      <c r="A66" s="183">
        <f>'1.CropDatabase'!A68</f>
        <v>0</v>
      </c>
      <c r="B66" s="183">
        <f>'1.CropDatabase'!B68</f>
        <v>0</v>
      </c>
      <c r="C66" s="183">
        <f>'1.CropDatabase'!C68</f>
        <v>0</v>
      </c>
      <c r="D66" s="184">
        <f>'1.CropDatabase'!S68</f>
        <v>0</v>
      </c>
      <c r="E66" s="183">
        <f>'1.CropDatabase'!R68</f>
        <v>0</v>
      </c>
      <c r="F66" s="85"/>
      <c r="G66" s="127">
        <f t="shared" si="0"/>
        <v>0</v>
      </c>
      <c r="H66"/>
      <c r="I66" s="93"/>
      <c r="J66"/>
      <c r="K66" s="93"/>
      <c r="L66"/>
      <c r="M66" s="93"/>
      <c r="N66"/>
      <c r="O66" s="93"/>
      <c r="P66"/>
      <c r="Q66" s="93"/>
      <c r="R66"/>
      <c r="S66" s="93"/>
      <c r="T66"/>
      <c r="U66" s="113"/>
      <c r="V66"/>
      <c r="W66" s="113"/>
      <c r="X66"/>
      <c r="Y66" s="113"/>
      <c r="Z66"/>
      <c r="AA66" s="113"/>
      <c r="AB66"/>
      <c r="AC66" s="113"/>
      <c r="AD66"/>
      <c r="AE66" s="113"/>
      <c r="AF66" s="183">
        <f t="shared" si="1"/>
        <v>0</v>
      </c>
      <c r="AG66" s="183">
        <f t="shared" si="2"/>
        <v>0</v>
      </c>
      <c r="AH66" s="183">
        <f t="shared" si="3"/>
        <v>0</v>
      </c>
    </row>
    <row r="67" spans="1:34" x14ac:dyDescent="0.2">
      <c r="A67" s="183">
        <f>'1.CropDatabase'!A69</f>
        <v>0</v>
      </c>
      <c r="B67" s="183">
        <f>'1.CropDatabase'!B69</f>
        <v>0</v>
      </c>
      <c r="C67" s="183">
        <f>'1.CropDatabase'!C69</f>
        <v>0</v>
      </c>
      <c r="D67" s="184">
        <f>'1.CropDatabase'!S69</f>
        <v>0</v>
      </c>
      <c r="E67" s="183">
        <f>'1.CropDatabase'!R69</f>
        <v>0</v>
      </c>
      <c r="G67" s="127">
        <f t="shared" si="0"/>
        <v>0</v>
      </c>
      <c r="AF67" s="183">
        <f t="shared" si="1"/>
        <v>0</v>
      </c>
      <c r="AG67" s="183">
        <f t="shared" si="2"/>
        <v>0</v>
      </c>
      <c r="AH67" s="183">
        <f t="shared" si="3"/>
        <v>0</v>
      </c>
    </row>
    <row r="68" spans="1:34" s="99" customFormat="1" x14ac:dyDescent="0.2">
      <c r="A68" s="183">
        <f>'1.CropDatabase'!A70</f>
        <v>0</v>
      </c>
      <c r="B68" s="183">
        <f>'1.CropDatabase'!B70</f>
        <v>0</v>
      </c>
      <c r="C68" s="183">
        <f>'1.CropDatabase'!C70</f>
        <v>0</v>
      </c>
      <c r="D68" s="184">
        <f>'1.CropDatabase'!S70</f>
        <v>0</v>
      </c>
      <c r="E68" s="183">
        <f>'1.CropDatabase'!R70</f>
        <v>0</v>
      </c>
      <c r="F68" s="85"/>
      <c r="G68" s="127">
        <f t="shared" si="0"/>
        <v>0</v>
      </c>
      <c r="H68"/>
      <c r="I68" s="93"/>
      <c r="J68"/>
      <c r="K68" s="93"/>
      <c r="L68"/>
      <c r="M68" s="93"/>
      <c r="N68"/>
      <c r="O68" s="93"/>
      <c r="P68"/>
      <c r="Q68" s="93"/>
      <c r="R68"/>
      <c r="S68" s="93"/>
      <c r="T68"/>
      <c r="U68" s="113"/>
      <c r="V68"/>
      <c r="W68" s="113"/>
      <c r="X68"/>
      <c r="Y68" s="113"/>
      <c r="Z68"/>
      <c r="AA68" s="113"/>
      <c r="AB68"/>
      <c r="AC68" s="113"/>
      <c r="AD68"/>
      <c r="AE68" s="113"/>
      <c r="AF68" s="183">
        <f t="shared" si="1"/>
        <v>0</v>
      </c>
      <c r="AG68" s="183">
        <f t="shared" si="2"/>
        <v>0</v>
      </c>
      <c r="AH68" s="183">
        <f t="shared" si="3"/>
        <v>0</v>
      </c>
    </row>
    <row r="69" spans="1:34" s="99" customFormat="1" x14ac:dyDescent="0.2">
      <c r="A69" s="183">
        <f>'1.CropDatabase'!A71</f>
        <v>0</v>
      </c>
      <c r="B69" s="183">
        <f>'1.CropDatabase'!B71</f>
        <v>0</v>
      </c>
      <c r="C69" s="183">
        <f>'1.CropDatabase'!C71</f>
        <v>0</v>
      </c>
      <c r="D69" s="184">
        <f>'1.CropDatabase'!S71</f>
        <v>0</v>
      </c>
      <c r="E69" s="183">
        <f>'1.CropDatabase'!R71</f>
        <v>0</v>
      </c>
      <c r="F69" s="85"/>
      <c r="G69" s="127">
        <f t="shared" si="0"/>
        <v>0</v>
      </c>
      <c r="H69"/>
      <c r="I69" s="93"/>
      <c r="J69"/>
      <c r="K69" s="93"/>
      <c r="L69"/>
      <c r="M69" s="93"/>
      <c r="N69"/>
      <c r="O69" s="93"/>
      <c r="P69"/>
      <c r="Q69" s="93"/>
      <c r="R69"/>
      <c r="S69" s="93"/>
      <c r="T69"/>
      <c r="U69" s="113"/>
      <c r="V69"/>
      <c r="W69" s="113"/>
      <c r="X69"/>
      <c r="Y69" s="113"/>
      <c r="Z69"/>
      <c r="AA69" s="113"/>
      <c r="AB69"/>
      <c r="AC69" s="113"/>
      <c r="AD69"/>
      <c r="AE69" s="113"/>
      <c r="AF69" s="183">
        <f t="shared" si="1"/>
        <v>0</v>
      </c>
      <c r="AG69" s="183">
        <f t="shared" si="2"/>
        <v>0</v>
      </c>
      <c r="AH69" s="183">
        <f t="shared" si="3"/>
        <v>0</v>
      </c>
    </row>
    <row r="70" spans="1:34" s="99" customFormat="1" x14ac:dyDescent="0.2">
      <c r="A70" s="183">
        <f>'1.CropDatabase'!A72</f>
        <v>0</v>
      </c>
      <c r="B70" s="183">
        <f>'1.CropDatabase'!B72</f>
        <v>0</v>
      </c>
      <c r="C70" s="183">
        <f>'1.CropDatabase'!C72</f>
        <v>0</v>
      </c>
      <c r="D70" s="184">
        <f>'1.CropDatabase'!S72</f>
        <v>0</v>
      </c>
      <c r="E70" s="183">
        <f>'1.CropDatabase'!R72</f>
        <v>0</v>
      </c>
      <c r="F70" s="85"/>
      <c r="G70" s="127">
        <f t="shared" ref="G70:G77" si="4">F70*D70</f>
        <v>0</v>
      </c>
      <c r="H70"/>
      <c r="I70" s="93"/>
      <c r="J70"/>
      <c r="K70" s="93"/>
      <c r="L70"/>
      <c r="M70" s="93"/>
      <c r="N70"/>
      <c r="O70" s="93"/>
      <c r="P70"/>
      <c r="Q70" s="93"/>
      <c r="R70"/>
      <c r="S70" s="93"/>
      <c r="T70"/>
      <c r="U70" s="113"/>
      <c r="V70"/>
      <c r="W70" s="113"/>
      <c r="X70"/>
      <c r="Y70" s="113"/>
      <c r="Z70"/>
      <c r="AA70" s="113"/>
      <c r="AB70"/>
      <c r="AC70" s="113"/>
      <c r="AD70"/>
      <c r="AE70" s="113"/>
      <c r="AF70" s="183">
        <f t="shared" ref="AF70:AF77" si="5">SUM(H70:AE70)</f>
        <v>0</v>
      </c>
      <c r="AG70" s="183">
        <f t="shared" ref="AG70:AG77" si="6">SUM(H70:S70)*$A$2+SUM(T70:AE70)*$A$3</f>
        <v>0</v>
      </c>
      <c r="AH70" s="183">
        <f t="shared" ref="AH70:AH77" si="7">AG70*F70</f>
        <v>0</v>
      </c>
    </row>
    <row r="71" spans="1:34" s="99" customFormat="1" x14ac:dyDescent="0.2">
      <c r="A71" s="183">
        <f>'1.CropDatabase'!A73</f>
        <v>0</v>
      </c>
      <c r="B71" s="183">
        <f>'1.CropDatabase'!B73</f>
        <v>0</v>
      </c>
      <c r="C71" s="183">
        <f>'1.CropDatabase'!C73</f>
        <v>0</v>
      </c>
      <c r="D71" s="184">
        <f>'1.CropDatabase'!S73</f>
        <v>0</v>
      </c>
      <c r="E71" s="183">
        <f>'1.CropDatabase'!R73</f>
        <v>0</v>
      </c>
      <c r="F71" s="85"/>
      <c r="G71" s="127">
        <f t="shared" si="4"/>
        <v>0</v>
      </c>
      <c r="H71"/>
      <c r="I71" s="93"/>
      <c r="J71"/>
      <c r="K71" s="93"/>
      <c r="L71"/>
      <c r="M71" s="93"/>
      <c r="N71"/>
      <c r="O71" s="93"/>
      <c r="P71"/>
      <c r="Q71" s="93"/>
      <c r="R71"/>
      <c r="S71" s="93"/>
      <c r="T71"/>
      <c r="U71" s="113"/>
      <c r="V71"/>
      <c r="W71" s="113"/>
      <c r="X71"/>
      <c r="Y71" s="113"/>
      <c r="Z71"/>
      <c r="AA71" s="113"/>
      <c r="AB71"/>
      <c r="AC71" s="113"/>
      <c r="AD71"/>
      <c r="AE71" s="113"/>
      <c r="AF71" s="183">
        <f t="shared" si="5"/>
        <v>0</v>
      </c>
      <c r="AG71" s="183">
        <f t="shared" si="6"/>
        <v>0</v>
      </c>
      <c r="AH71" s="183">
        <f t="shared" si="7"/>
        <v>0</v>
      </c>
    </row>
    <row r="72" spans="1:34" x14ac:dyDescent="0.2">
      <c r="A72" s="183">
        <f>'1.CropDatabase'!A74</f>
        <v>0</v>
      </c>
      <c r="B72" s="183">
        <f>'1.CropDatabase'!B74</f>
        <v>0</v>
      </c>
      <c r="C72" s="183">
        <f>'1.CropDatabase'!C74</f>
        <v>0</v>
      </c>
      <c r="D72" s="184">
        <f>'1.CropDatabase'!S74</f>
        <v>0</v>
      </c>
      <c r="E72" s="183">
        <f>'1.CropDatabase'!R74</f>
        <v>0</v>
      </c>
      <c r="G72" s="127">
        <f t="shared" si="4"/>
        <v>0</v>
      </c>
      <c r="AF72" s="183">
        <f t="shared" si="5"/>
        <v>0</v>
      </c>
      <c r="AG72" s="183">
        <f t="shared" si="6"/>
        <v>0</v>
      </c>
      <c r="AH72" s="183">
        <f t="shared" si="7"/>
        <v>0</v>
      </c>
    </row>
    <row r="73" spans="1:34" x14ac:dyDescent="0.2">
      <c r="A73" s="183">
        <f>'1.CropDatabase'!A75</f>
        <v>0</v>
      </c>
      <c r="B73" s="183">
        <f>'1.CropDatabase'!B75</f>
        <v>0</v>
      </c>
      <c r="C73" s="183">
        <f>'1.CropDatabase'!C75</f>
        <v>0</v>
      </c>
      <c r="D73" s="184">
        <f>'1.CropDatabase'!S75</f>
        <v>0</v>
      </c>
      <c r="E73" s="183">
        <f>'1.CropDatabase'!R75</f>
        <v>0</v>
      </c>
      <c r="G73" s="127">
        <f t="shared" si="4"/>
        <v>0</v>
      </c>
      <c r="AF73" s="183">
        <f t="shared" si="5"/>
        <v>0</v>
      </c>
      <c r="AG73" s="183">
        <f t="shared" si="6"/>
        <v>0</v>
      </c>
      <c r="AH73" s="183">
        <f t="shared" si="7"/>
        <v>0</v>
      </c>
    </row>
    <row r="74" spans="1:34" x14ac:dyDescent="0.2">
      <c r="A74" s="183">
        <f>'1.CropDatabase'!A76</f>
        <v>0</v>
      </c>
      <c r="B74" s="183">
        <f>'1.CropDatabase'!B76</f>
        <v>0</v>
      </c>
      <c r="C74" s="183">
        <f>'1.CropDatabase'!C76</f>
        <v>0</v>
      </c>
      <c r="D74" s="184">
        <f>'1.CropDatabase'!S76</f>
        <v>0</v>
      </c>
      <c r="E74" s="183">
        <f>'1.CropDatabase'!R76</f>
        <v>0</v>
      </c>
      <c r="G74" s="127">
        <f t="shared" si="4"/>
        <v>0</v>
      </c>
      <c r="AF74" s="183">
        <f t="shared" si="5"/>
        <v>0</v>
      </c>
      <c r="AG74" s="183">
        <f t="shared" si="6"/>
        <v>0</v>
      </c>
      <c r="AH74" s="183">
        <f t="shared" si="7"/>
        <v>0</v>
      </c>
    </row>
    <row r="75" spans="1:34" s="99" customFormat="1" x14ac:dyDescent="0.2">
      <c r="A75" s="183">
        <f>'1.CropDatabase'!A77</f>
        <v>0</v>
      </c>
      <c r="B75" s="183">
        <f>'1.CropDatabase'!B77</f>
        <v>0</v>
      </c>
      <c r="C75" s="183">
        <f>'1.CropDatabase'!C77</f>
        <v>0</v>
      </c>
      <c r="D75" s="184">
        <f>'1.CropDatabase'!S77</f>
        <v>0</v>
      </c>
      <c r="E75" s="183">
        <f>'1.CropDatabase'!R77</f>
        <v>0</v>
      </c>
      <c r="F75" s="85"/>
      <c r="G75" s="127">
        <f t="shared" si="4"/>
        <v>0</v>
      </c>
      <c r="H75"/>
      <c r="I75" s="93"/>
      <c r="J75"/>
      <c r="K75" s="93"/>
      <c r="L75"/>
      <c r="M75" s="93"/>
      <c r="N75"/>
      <c r="O75" s="93"/>
      <c r="P75"/>
      <c r="Q75" s="93"/>
      <c r="R75"/>
      <c r="S75" s="93"/>
      <c r="T75"/>
      <c r="U75" s="113"/>
      <c r="V75"/>
      <c r="W75" s="113"/>
      <c r="X75"/>
      <c r="Y75" s="113"/>
      <c r="Z75"/>
      <c r="AA75" s="113"/>
      <c r="AB75"/>
      <c r="AC75" s="113"/>
      <c r="AD75"/>
      <c r="AE75" s="113"/>
      <c r="AF75" s="183">
        <f t="shared" si="5"/>
        <v>0</v>
      </c>
      <c r="AG75" s="183">
        <f t="shared" si="6"/>
        <v>0</v>
      </c>
      <c r="AH75" s="183">
        <f t="shared" si="7"/>
        <v>0</v>
      </c>
    </row>
    <row r="76" spans="1:34" s="99" customFormat="1" x14ac:dyDescent="0.2">
      <c r="A76" s="183">
        <f>'1.CropDatabase'!A78</f>
        <v>0</v>
      </c>
      <c r="B76" s="183">
        <f>'1.CropDatabase'!B78</f>
        <v>0</v>
      </c>
      <c r="C76" s="183">
        <f>'1.CropDatabase'!C78</f>
        <v>0</v>
      </c>
      <c r="D76" s="184">
        <f>'1.CropDatabase'!S78</f>
        <v>0</v>
      </c>
      <c r="E76" s="183">
        <f>'1.CropDatabase'!R78</f>
        <v>0</v>
      </c>
      <c r="F76" s="85"/>
      <c r="G76" s="127">
        <f t="shared" si="4"/>
        <v>0</v>
      </c>
      <c r="H76"/>
      <c r="I76" s="93"/>
      <c r="J76"/>
      <c r="K76" s="93"/>
      <c r="L76"/>
      <c r="M76" s="93"/>
      <c r="N76"/>
      <c r="O76" s="93"/>
      <c r="P76"/>
      <c r="Q76" s="93"/>
      <c r="R76"/>
      <c r="S76" s="93"/>
      <c r="T76"/>
      <c r="U76" s="113"/>
      <c r="V76"/>
      <c r="W76" s="113"/>
      <c r="X76"/>
      <c r="Y76" s="113"/>
      <c r="Z76"/>
      <c r="AA76" s="113"/>
      <c r="AB76"/>
      <c r="AC76" s="113"/>
      <c r="AD76"/>
      <c r="AE76" s="113"/>
      <c r="AF76" s="183">
        <f t="shared" si="5"/>
        <v>0</v>
      </c>
      <c r="AG76" s="183">
        <f t="shared" si="6"/>
        <v>0</v>
      </c>
      <c r="AH76" s="183">
        <f t="shared" si="7"/>
        <v>0</v>
      </c>
    </row>
    <row r="77" spans="1:34" x14ac:dyDescent="0.2">
      <c r="A77" s="183">
        <f>'1.CropDatabase'!A79</f>
        <v>0</v>
      </c>
      <c r="B77" s="183">
        <f>'1.CropDatabase'!B79</f>
        <v>0</v>
      </c>
      <c r="C77" s="183">
        <f>'1.CropDatabase'!C79</f>
        <v>0</v>
      </c>
      <c r="D77" s="184">
        <f>'1.CropDatabase'!S79</f>
        <v>0</v>
      </c>
      <c r="E77" s="183">
        <f>'1.CropDatabase'!R79</f>
        <v>0</v>
      </c>
      <c r="G77" s="127">
        <f t="shared" si="4"/>
        <v>0</v>
      </c>
      <c r="AF77" s="183">
        <f t="shared" si="5"/>
        <v>0</v>
      </c>
      <c r="AG77" s="183">
        <f t="shared" si="6"/>
        <v>0</v>
      </c>
      <c r="AH77" s="183">
        <f t="shared" si="7"/>
        <v>0</v>
      </c>
    </row>
    <row r="78" spans="1:34" x14ac:dyDescent="0.2">
      <c r="H78" s="33">
        <f>SUMIF(H5:H77,1,$G5:$G77)</f>
        <v>0</v>
      </c>
      <c r="I78" s="33">
        <f t="shared" ref="I78:AE78" si="8">SUMIF(I5:I77,1,$G5:$G77)</f>
        <v>0</v>
      </c>
      <c r="J78" s="33">
        <f t="shared" si="8"/>
        <v>0</v>
      </c>
      <c r="K78" s="33">
        <f t="shared" si="8"/>
        <v>0</v>
      </c>
      <c r="L78" s="33">
        <f t="shared" si="8"/>
        <v>0</v>
      </c>
      <c r="M78" s="33">
        <f t="shared" si="8"/>
        <v>0</v>
      </c>
      <c r="N78" s="33">
        <f t="shared" si="8"/>
        <v>0</v>
      </c>
      <c r="O78" s="33">
        <f t="shared" si="8"/>
        <v>0</v>
      </c>
      <c r="P78" s="33">
        <f t="shared" si="8"/>
        <v>0</v>
      </c>
      <c r="Q78" s="33">
        <f t="shared" si="8"/>
        <v>0</v>
      </c>
      <c r="R78" s="33">
        <f t="shared" si="8"/>
        <v>0</v>
      </c>
      <c r="S78" s="33">
        <f t="shared" si="8"/>
        <v>0</v>
      </c>
      <c r="T78" s="33">
        <f t="shared" si="8"/>
        <v>0</v>
      </c>
      <c r="U78" s="33">
        <f t="shared" si="8"/>
        <v>0</v>
      </c>
      <c r="V78" s="33">
        <f t="shared" si="8"/>
        <v>0</v>
      </c>
      <c r="W78" s="33">
        <f t="shared" si="8"/>
        <v>0</v>
      </c>
      <c r="X78" s="33">
        <f t="shared" si="8"/>
        <v>0</v>
      </c>
      <c r="Y78" s="33">
        <f t="shared" si="8"/>
        <v>0</v>
      </c>
      <c r="Z78" s="33">
        <f t="shared" si="8"/>
        <v>0</v>
      </c>
      <c r="AA78" s="33">
        <f t="shared" si="8"/>
        <v>0</v>
      </c>
      <c r="AB78" s="33">
        <f t="shared" si="8"/>
        <v>0</v>
      </c>
      <c r="AC78" s="33">
        <f t="shared" si="8"/>
        <v>0</v>
      </c>
      <c r="AD78" s="33">
        <f t="shared" si="8"/>
        <v>0</v>
      </c>
      <c r="AE78" s="33">
        <f t="shared" si="8"/>
        <v>0</v>
      </c>
      <c r="AF78" s="2"/>
    </row>
    <row r="79" spans="1:34" x14ac:dyDescent="0.2"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spans="1:34" x14ac:dyDescent="0.2"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spans="6:32" x14ac:dyDescent="0.2">
      <c r="F81" s="187" t="s">
        <v>148</v>
      </c>
      <c r="G81" s="185">
        <f>SUM(H78:S78)</f>
        <v>0</v>
      </c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</row>
    <row r="82" spans="6:32" x14ac:dyDescent="0.2">
      <c r="F82" s="187" t="s">
        <v>149</v>
      </c>
      <c r="G82" s="186">
        <f>G81/12</f>
        <v>0</v>
      </c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</row>
    <row r="83" spans="6:32" x14ac:dyDescent="0.2"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spans="6:32" x14ac:dyDescent="0.2">
      <c r="F84" s="187" t="s">
        <v>151</v>
      </c>
      <c r="G84" s="185">
        <f>SUM(T78:AE78)</f>
        <v>0</v>
      </c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</row>
    <row r="85" spans="6:32" x14ac:dyDescent="0.2">
      <c r="F85" s="187" t="s">
        <v>150</v>
      </c>
      <c r="G85" s="186">
        <f>G84/12</f>
        <v>0</v>
      </c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</row>
    <row r="86" spans="6:32" x14ac:dyDescent="0.2"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</row>
    <row r="87" spans="6:32" x14ac:dyDescent="0.2"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</row>
    <row r="88" spans="6:32" x14ac:dyDescent="0.2"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19"/>
  <sheetViews>
    <sheetView workbookViewId="0">
      <selection activeCell="U3" sqref="U3"/>
    </sheetView>
  </sheetViews>
  <sheetFormatPr baseColWidth="10" defaultColWidth="8.83203125" defaultRowHeight="15" x14ac:dyDescent="0.2"/>
  <cols>
    <col min="1" max="1" width="14.6640625" bestFit="1" customWidth="1"/>
    <col min="2" max="2" width="9.6640625" bestFit="1" customWidth="1"/>
    <col min="4" max="4" width="10.33203125" bestFit="1" customWidth="1"/>
    <col min="5" max="5" width="7.33203125" style="49" bestFit="1" customWidth="1"/>
    <col min="6" max="32" width="2.83203125" style="118" customWidth="1"/>
  </cols>
  <sheetData>
    <row r="1" spans="1:32" ht="36" thickBot="1" x14ac:dyDescent="0.25">
      <c r="A1" s="130" t="s">
        <v>0</v>
      </c>
      <c r="B1" s="130" t="s">
        <v>99</v>
      </c>
      <c r="C1" s="130" t="s">
        <v>100</v>
      </c>
      <c r="D1" s="130" t="s">
        <v>101</v>
      </c>
      <c r="E1" s="132" t="s">
        <v>102</v>
      </c>
      <c r="F1" s="131">
        <v>43241</v>
      </c>
      <c r="G1" s="131">
        <f>F1+7</f>
        <v>43248</v>
      </c>
      <c r="H1" s="131">
        <f t="shared" ref="H1:AF1" si="0">G1+7</f>
        <v>43255</v>
      </c>
      <c r="I1" s="131">
        <f t="shared" si="0"/>
        <v>43262</v>
      </c>
      <c r="J1" s="131">
        <f t="shared" si="0"/>
        <v>43269</v>
      </c>
      <c r="K1" s="131">
        <f t="shared" si="0"/>
        <v>43276</v>
      </c>
      <c r="L1" s="131">
        <f t="shared" si="0"/>
        <v>43283</v>
      </c>
      <c r="M1" s="131">
        <f t="shared" si="0"/>
        <v>43290</v>
      </c>
      <c r="N1" s="131">
        <f t="shared" si="0"/>
        <v>43297</v>
      </c>
      <c r="O1" s="131">
        <f t="shared" si="0"/>
        <v>43304</v>
      </c>
      <c r="P1" s="131">
        <f t="shared" si="0"/>
        <v>43311</v>
      </c>
      <c r="Q1" s="131">
        <f t="shared" si="0"/>
        <v>43318</v>
      </c>
      <c r="R1" s="131">
        <f t="shared" si="0"/>
        <v>43325</v>
      </c>
      <c r="S1" s="131">
        <f t="shared" si="0"/>
        <v>43332</v>
      </c>
      <c r="T1" s="131">
        <f t="shared" si="0"/>
        <v>43339</v>
      </c>
      <c r="U1" s="131">
        <f t="shared" si="0"/>
        <v>43346</v>
      </c>
      <c r="V1" s="131">
        <f t="shared" si="0"/>
        <v>43353</v>
      </c>
      <c r="W1" s="131">
        <f t="shared" si="0"/>
        <v>43360</v>
      </c>
      <c r="X1" s="131">
        <f t="shared" si="0"/>
        <v>43367</v>
      </c>
      <c r="Y1" s="131">
        <f t="shared" si="0"/>
        <v>43374</v>
      </c>
      <c r="Z1" s="131">
        <f t="shared" si="0"/>
        <v>43381</v>
      </c>
      <c r="AA1" s="131">
        <f t="shared" si="0"/>
        <v>43388</v>
      </c>
      <c r="AB1" s="131">
        <f t="shared" si="0"/>
        <v>43395</v>
      </c>
      <c r="AC1" s="131">
        <f t="shared" si="0"/>
        <v>43402</v>
      </c>
      <c r="AD1" s="131">
        <f t="shared" si="0"/>
        <v>43409</v>
      </c>
      <c r="AE1" s="131">
        <f t="shared" si="0"/>
        <v>43416</v>
      </c>
      <c r="AF1" s="131">
        <f t="shared" si="0"/>
        <v>43423</v>
      </c>
    </row>
    <row r="2" spans="1:32" s="2" customFormat="1" ht="16" thickTop="1" x14ac:dyDescent="0.2">
      <c r="A2" s="2" t="s">
        <v>4</v>
      </c>
      <c r="B2" s="119">
        <v>43247</v>
      </c>
      <c r="C2" s="119">
        <v>43423</v>
      </c>
      <c r="D2" s="2" t="s">
        <v>103</v>
      </c>
      <c r="E2" s="133">
        <v>6</v>
      </c>
      <c r="F2" s="148"/>
      <c r="G2" s="149"/>
      <c r="H2" s="150"/>
      <c r="I2" s="150"/>
      <c r="J2" s="150">
        <v>1</v>
      </c>
      <c r="K2" s="150">
        <v>1</v>
      </c>
      <c r="L2" s="150">
        <v>1</v>
      </c>
      <c r="M2" s="150">
        <v>1</v>
      </c>
      <c r="N2" s="150">
        <v>1</v>
      </c>
      <c r="O2" s="150">
        <v>1</v>
      </c>
      <c r="P2" s="150">
        <v>1</v>
      </c>
      <c r="Q2" s="150">
        <v>1</v>
      </c>
      <c r="R2" s="150">
        <v>1</v>
      </c>
      <c r="S2" s="150">
        <v>1</v>
      </c>
      <c r="T2" s="150">
        <v>1</v>
      </c>
      <c r="U2" s="150">
        <v>1</v>
      </c>
      <c r="V2" s="150">
        <v>1</v>
      </c>
      <c r="W2" s="150">
        <v>1</v>
      </c>
      <c r="X2" s="150">
        <v>1</v>
      </c>
      <c r="Y2" s="150">
        <v>1</v>
      </c>
      <c r="Z2" s="150">
        <v>1</v>
      </c>
      <c r="AA2" s="150">
        <v>1</v>
      </c>
      <c r="AB2" s="150">
        <v>1</v>
      </c>
      <c r="AC2" s="150">
        <v>1</v>
      </c>
      <c r="AD2" s="150">
        <v>1</v>
      </c>
      <c r="AE2" s="150">
        <v>1</v>
      </c>
      <c r="AF2" s="150">
        <v>1</v>
      </c>
    </row>
    <row r="3" spans="1:32" s="2" customFormat="1" x14ac:dyDescent="0.2">
      <c r="A3" s="121" t="s">
        <v>65</v>
      </c>
      <c r="B3" s="122">
        <v>43301</v>
      </c>
      <c r="C3" s="122">
        <v>43363</v>
      </c>
      <c r="D3" s="121" t="s">
        <v>103</v>
      </c>
      <c r="E3" s="134">
        <v>12</v>
      </c>
      <c r="F3" s="151"/>
      <c r="G3" s="123"/>
      <c r="H3" s="123"/>
      <c r="I3" s="123"/>
      <c r="J3" s="123"/>
      <c r="K3" s="123"/>
      <c r="L3" s="123"/>
      <c r="M3" s="123"/>
      <c r="N3" s="123"/>
      <c r="O3" s="123">
        <v>1</v>
      </c>
      <c r="P3" s="123">
        <v>1</v>
      </c>
      <c r="Q3" s="123">
        <v>1</v>
      </c>
      <c r="R3" s="123">
        <v>1</v>
      </c>
      <c r="S3" s="123">
        <v>1</v>
      </c>
      <c r="T3" s="123">
        <v>1</v>
      </c>
      <c r="U3" s="123">
        <v>1</v>
      </c>
      <c r="V3" s="123">
        <v>1</v>
      </c>
      <c r="W3" s="123">
        <v>1</v>
      </c>
      <c r="X3" s="123"/>
      <c r="Y3" s="123"/>
      <c r="Z3" s="123"/>
      <c r="AA3" s="123"/>
      <c r="AB3" s="123"/>
      <c r="AC3" s="123"/>
      <c r="AD3" s="123"/>
      <c r="AE3" s="123"/>
      <c r="AF3" s="123"/>
    </row>
    <row r="4" spans="1:32" s="2" customFormat="1" x14ac:dyDescent="0.2">
      <c r="A4" s="2" t="s">
        <v>104</v>
      </c>
      <c r="B4" s="119">
        <v>43247</v>
      </c>
      <c r="C4" s="119">
        <v>43423</v>
      </c>
      <c r="D4" s="2" t="s">
        <v>103</v>
      </c>
      <c r="E4" s="133">
        <v>2</v>
      </c>
      <c r="F4" s="120"/>
      <c r="G4" s="120"/>
      <c r="H4" s="120"/>
      <c r="I4" s="120"/>
      <c r="J4" s="125">
        <v>1</v>
      </c>
      <c r="K4" s="125">
        <v>1</v>
      </c>
      <c r="L4" s="125">
        <v>1</v>
      </c>
      <c r="M4" s="125">
        <v>1</v>
      </c>
      <c r="N4" s="125">
        <v>1</v>
      </c>
      <c r="O4" s="125">
        <v>1</v>
      </c>
      <c r="P4" s="125">
        <v>1</v>
      </c>
      <c r="Q4" s="125">
        <v>1</v>
      </c>
      <c r="R4" s="125">
        <v>1</v>
      </c>
      <c r="S4" s="125">
        <v>1</v>
      </c>
      <c r="T4" s="125">
        <v>1</v>
      </c>
      <c r="U4" s="125">
        <v>1</v>
      </c>
      <c r="V4" s="125">
        <v>1</v>
      </c>
      <c r="W4" s="125">
        <v>1</v>
      </c>
      <c r="X4" s="125">
        <v>1</v>
      </c>
      <c r="Y4" s="125">
        <v>1</v>
      </c>
      <c r="Z4" s="125">
        <v>1</v>
      </c>
      <c r="AA4" s="125">
        <v>1</v>
      </c>
      <c r="AB4" s="125">
        <v>1</v>
      </c>
      <c r="AC4" s="125">
        <v>1</v>
      </c>
      <c r="AD4" s="125">
        <v>1</v>
      </c>
      <c r="AE4" s="125">
        <v>1</v>
      </c>
      <c r="AF4" s="125">
        <v>1</v>
      </c>
    </row>
    <row r="5" spans="1:32" s="2" customFormat="1" ht="19" x14ac:dyDescent="0.2">
      <c r="A5" s="121" t="s">
        <v>69</v>
      </c>
      <c r="B5" s="122">
        <v>43267</v>
      </c>
      <c r="C5" s="122">
        <v>43423</v>
      </c>
      <c r="D5" s="121" t="s">
        <v>103</v>
      </c>
      <c r="E5" s="134">
        <v>2.75</v>
      </c>
      <c r="F5" s="123"/>
      <c r="G5" s="123"/>
      <c r="H5" s="123"/>
      <c r="I5" s="123"/>
      <c r="J5" s="124" t="s">
        <v>112</v>
      </c>
      <c r="K5" s="124">
        <v>1</v>
      </c>
      <c r="L5" s="124" t="s">
        <v>112</v>
      </c>
      <c r="M5" s="124">
        <v>2</v>
      </c>
      <c r="N5" s="124" t="s">
        <v>112</v>
      </c>
      <c r="O5" s="124">
        <v>3</v>
      </c>
      <c r="P5" s="124" t="s">
        <v>112</v>
      </c>
      <c r="Q5" s="124">
        <v>4</v>
      </c>
      <c r="R5" s="124" t="s">
        <v>112</v>
      </c>
      <c r="S5" s="124">
        <v>5</v>
      </c>
      <c r="T5" s="124" t="s">
        <v>112</v>
      </c>
      <c r="U5" s="124">
        <v>6</v>
      </c>
      <c r="V5" s="124" t="s">
        <v>112</v>
      </c>
      <c r="W5" s="124">
        <v>7</v>
      </c>
      <c r="X5" s="124" t="s">
        <v>112</v>
      </c>
      <c r="Y5" s="124">
        <v>8</v>
      </c>
      <c r="Z5" s="124" t="s">
        <v>112</v>
      </c>
      <c r="AA5" s="124">
        <v>9</v>
      </c>
      <c r="AB5" s="124" t="s">
        <v>112</v>
      </c>
      <c r="AC5" s="124">
        <v>10</v>
      </c>
      <c r="AD5" s="124" t="s">
        <v>112</v>
      </c>
      <c r="AE5" s="124">
        <v>11</v>
      </c>
      <c r="AF5" s="124" t="s">
        <v>112</v>
      </c>
    </row>
    <row r="6" spans="1:32" s="2" customFormat="1" x14ac:dyDescent="0.2">
      <c r="A6" s="2" t="s">
        <v>105</v>
      </c>
      <c r="B6" s="119">
        <v>43247</v>
      </c>
      <c r="C6" s="119">
        <v>43423</v>
      </c>
      <c r="D6" s="2" t="s">
        <v>103</v>
      </c>
      <c r="E6" s="133">
        <v>6</v>
      </c>
      <c r="F6" s="120"/>
      <c r="G6" s="124"/>
      <c r="H6" s="124"/>
      <c r="I6" s="124"/>
      <c r="J6" s="124">
        <v>1</v>
      </c>
      <c r="K6" s="124">
        <v>1</v>
      </c>
      <c r="L6" s="124">
        <v>1</v>
      </c>
      <c r="M6" s="124">
        <v>1</v>
      </c>
      <c r="N6" s="124">
        <v>1</v>
      </c>
      <c r="O6" s="124">
        <v>1</v>
      </c>
      <c r="P6" s="124">
        <v>1</v>
      </c>
      <c r="Q6" s="124">
        <v>1</v>
      </c>
      <c r="R6" s="124">
        <v>1</v>
      </c>
      <c r="S6" s="124">
        <v>1</v>
      </c>
      <c r="T6" s="124">
        <v>1</v>
      </c>
      <c r="U6" s="124">
        <v>1</v>
      </c>
      <c r="V6" s="124">
        <v>1</v>
      </c>
      <c r="W6" s="124">
        <v>1</v>
      </c>
      <c r="X6" s="124">
        <v>1</v>
      </c>
      <c r="Y6" s="124">
        <v>1</v>
      </c>
      <c r="Z6" s="124">
        <v>1</v>
      </c>
      <c r="AA6" s="124">
        <v>1</v>
      </c>
      <c r="AB6" s="124">
        <v>1</v>
      </c>
      <c r="AC6" s="124">
        <v>1</v>
      </c>
      <c r="AD6" s="124">
        <v>1</v>
      </c>
      <c r="AE6" s="124">
        <v>1</v>
      </c>
      <c r="AF6" s="124">
        <v>1</v>
      </c>
    </row>
    <row r="7" spans="1:32" s="2" customFormat="1" x14ac:dyDescent="0.2">
      <c r="A7" s="121" t="s">
        <v>106</v>
      </c>
      <c r="B7" s="122">
        <v>43270</v>
      </c>
      <c r="C7" s="122">
        <v>43423</v>
      </c>
      <c r="D7" s="121" t="s">
        <v>103</v>
      </c>
      <c r="E7" s="134">
        <v>3</v>
      </c>
      <c r="F7" s="123"/>
      <c r="G7" s="123"/>
      <c r="H7" s="123"/>
      <c r="I7" s="123"/>
      <c r="J7" s="120">
        <v>1</v>
      </c>
      <c r="K7" s="120">
        <v>1</v>
      </c>
      <c r="L7" s="120">
        <v>1</v>
      </c>
      <c r="M7" s="124">
        <v>1</v>
      </c>
      <c r="N7" s="124">
        <v>1</v>
      </c>
      <c r="O7" s="124">
        <v>1</v>
      </c>
      <c r="P7" s="124">
        <v>1</v>
      </c>
      <c r="Q7" s="124">
        <v>1</v>
      </c>
      <c r="R7" s="124">
        <v>1</v>
      </c>
      <c r="S7" s="124">
        <v>1</v>
      </c>
      <c r="T7" s="124">
        <v>1</v>
      </c>
      <c r="U7" s="124">
        <v>1</v>
      </c>
      <c r="V7" s="124">
        <v>1</v>
      </c>
      <c r="W7" s="124">
        <v>1</v>
      </c>
      <c r="X7" s="124">
        <v>1</v>
      </c>
      <c r="Y7" s="124">
        <v>1</v>
      </c>
      <c r="Z7" s="124">
        <v>1</v>
      </c>
      <c r="AA7" s="124">
        <v>1</v>
      </c>
      <c r="AB7" s="124">
        <v>1</v>
      </c>
      <c r="AC7" s="124">
        <v>1</v>
      </c>
      <c r="AD7" s="124">
        <v>1</v>
      </c>
      <c r="AE7" s="124">
        <v>1</v>
      </c>
      <c r="AF7" s="124">
        <v>1</v>
      </c>
    </row>
    <row r="8" spans="1:32" s="2" customFormat="1" ht="19" x14ac:dyDescent="0.2">
      <c r="A8" s="2" t="s">
        <v>70</v>
      </c>
      <c r="B8" s="119">
        <v>43290</v>
      </c>
      <c r="C8" s="119">
        <v>43423</v>
      </c>
      <c r="D8" s="2" t="s">
        <v>103</v>
      </c>
      <c r="E8" s="133">
        <v>2.5</v>
      </c>
      <c r="F8" s="152"/>
      <c r="G8" s="126"/>
      <c r="H8" s="126"/>
      <c r="I8" s="126"/>
      <c r="J8" s="126"/>
      <c r="K8" s="126"/>
      <c r="L8" s="126"/>
      <c r="M8" s="153">
        <v>2</v>
      </c>
      <c r="N8" s="153" t="s">
        <v>112</v>
      </c>
      <c r="O8" s="124">
        <v>3</v>
      </c>
      <c r="P8" s="124" t="s">
        <v>112</v>
      </c>
      <c r="Q8" s="124">
        <v>4</v>
      </c>
      <c r="R8" s="124" t="s">
        <v>112</v>
      </c>
      <c r="S8" s="124">
        <v>5</v>
      </c>
      <c r="T8" s="124" t="s">
        <v>112</v>
      </c>
      <c r="U8" s="124">
        <v>6</v>
      </c>
      <c r="V8" s="124" t="s">
        <v>112</v>
      </c>
      <c r="W8" s="124">
        <v>7</v>
      </c>
      <c r="X8" s="124" t="s">
        <v>112</v>
      </c>
      <c r="Y8" s="124">
        <v>8</v>
      </c>
      <c r="Z8" s="124" t="s">
        <v>112</v>
      </c>
      <c r="AA8" s="124">
        <v>9</v>
      </c>
      <c r="AB8" s="124" t="s">
        <v>112</v>
      </c>
      <c r="AC8" s="124">
        <v>10</v>
      </c>
      <c r="AD8" s="124" t="s">
        <v>112</v>
      </c>
      <c r="AE8" s="124">
        <v>11</v>
      </c>
      <c r="AF8" s="124" t="s">
        <v>112</v>
      </c>
    </row>
    <row r="9" spans="1:32" s="2" customFormat="1" x14ac:dyDescent="0.2">
      <c r="A9" s="121" t="s">
        <v>71</v>
      </c>
      <c r="B9" s="122">
        <v>43247</v>
      </c>
      <c r="C9" s="122">
        <v>43423</v>
      </c>
      <c r="D9" s="121" t="s">
        <v>103</v>
      </c>
      <c r="E9" s="134">
        <v>3</v>
      </c>
      <c r="F9" s="151"/>
      <c r="G9" s="123"/>
      <c r="H9" s="123"/>
      <c r="I9" s="123"/>
      <c r="J9" s="123"/>
      <c r="K9" s="123"/>
      <c r="L9" s="123"/>
      <c r="M9" s="125">
        <v>1</v>
      </c>
      <c r="N9" s="125">
        <v>1</v>
      </c>
      <c r="O9" s="124">
        <v>1</v>
      </c>
      <c r="P9" s="124">
        <v>1</v>
      </c>
      <c r="Q9" s="124">
        <v>1</v>
      </c>
      <c r="R9" s="124">
        <v>1</v>
      </c>
      <c r="S9" s="124">
        <v>1</v>
      </c>
      <c r="T9" s="124">
        <v>1</v>
      </c>
      <c r="U9" s="124">
        <v>1</v>
      </c>
      <c r="V9" s="124">
        <v>1</v>
      </c>
      <c r="W9" s="124">
        <v>1</v>
      </c>
      <c r="X9" s="124">
        <v>1</v>
      </c>
      <c r="Y9" s="124">
        <v>1</v>
      </c>
      <c r="Z9" s="124">
        <v>1</v>
      </c>
      <c r="AA9" s="124">
        <v>1</v>
      </c>
      <c r="AB9" s="124">
        <v>1</v>
      </c>
      <c r="AC9" s="124">
        <v>1</v>
      </c>
      <c r="AD9" s="124">
        <v>1</v>
      </c>
      <c r="AE9" s="124">
        <v>1</v>
      </c>
      <c r="AF9" s="124">
        <v>1</v>
      </c>
    </row>
    <row r="10" spans="1:32" s="2" customFormat="1" x14ac:dyDescent="0.2">
      <c r="A10" s="2" t="s">
        <v>107</v>
      </c>
      <c r="B10" s="119">
        <v>43263</v>
      </c>
      <c r="C10" s="119">
        <v>43423</v>
      </c>
      <c r="D10" s="2" t="s">
        <v>103</v>
      </c>
      <c r="E10" s="133">
        <v>4</v>
      </c>
      <c r="F10" s="151"/>
      <c r="G10" s="123"/>
      <c r="H10" s="123"/>
      <c r="I10" s="123"/>
      <c r="J10" s="125">
        <v>1</v>
      </c>
      <c r="K10" s="125">
        <v>1</v>
      </c>
      <c r="L10" s="125">
        <v>1</v>
      </c>
      <c r="M10" s="124">
        <v>1</v>
      </c>
      <c r="N10" s="124">
        <v>1</v>
      </c>
      <c r="O10" s="124">
        <v>1</v>
      </c>
      <c r="P10" s="124">
        <v>1</v>
      </c>
      <c r="Q10" s="124">
        <v>1</v>
      </c>
      <c r="R10" s="124">
        <v>1</v>
      </c>
      <c r="S10" s="124">
        <v>1</v>
      </c>
      <c r="T10" s="124">
        <v>1</v>
      </c>
      <c r="U10" s="124">
        <v>1</v>
      </c>
      <c r="V10" s="124">
        <v>1</v>
      </c>
      <c r="W10" s="124">
        <v>1</v>
      </c>
      <c r="X10" s="124">
        <v>1</v>
      </c>
      <c r="Y10" s="124">
        <v>1</v>
      </c>
      <c r="Z10" s="124">
        <v>1</v>
      </c>
      <c r="AA10" s="124">
        <v>1</v>
      </c>
      <c r="AB10" s="124">
        <v>1</v>
      </c>
      <c r="AC10" s="124">
        <v>1</v>
      </c>
      <c r="AD10" s="124">
        <v>1</v>
      </c>
      <c r="AE10" s="124">
        <v>1</v>
      </c>
      <c r="AF10" s="124">
        <v>1</v>
      </c>
    </row>
    <row r="11" spans="1:32" s="2" customFormat="1" x14ac:dyDescent="0.2">
      <c r="A11" s="121" t="s">
        <v>72</v>
      </c>
      <c r="B11" s="122">
        <v>43263</v>
      </c>
      <c r="C11" s="122">
        <v>43423</v>
      </c>
      <c r="D11" s="121" t="s">
        <v>103</v>
      </c>
      <c r="E11" s="134">
        <v>6</v>
      </c>
      <c r="F11" s="151"/>
      <c r="G11" s="123"/>
      <c r="H11" s="123"/>
      <c r="I11" s="123"/>
      <c r="J11" s="124">
        <v>1</v>
      </c>
      <c r="K11" s="124">
        <v>1</v>
      </c>
      <c r="L11" s="124">
        <v>1</v>
      </c>
      <c r="M11" s="124">
        <v>1</v>
      </c>
      <c r="N11" s="124">
        <v>1</v>
      </c>
      <c r="O11" s="124">
        <v>1</v>
      </c>
      <c r="P11" s="124">
        <v>1</v>
      </c>
      <c r="Q11" s="124">
        <v>1</v>
      </c>
      <c r="R11" s="124">
        <v>1</v>
      </c>
      <c r="S11" s="124">
        <v>1</v>
      </c>
      <c r="T11" s="124">
        <v>1</v>
      </c>
      <c r="U11" s="124">
        <v>1</v>
      </c>
      <c r="V11" s="124">
        <v>1</v>
      </c>
      <c r="W11" s="124">
        <v>1</v>
      </c>
      <c r="X11" s="124">
        <v>1</v>
      </c>
      <c r="Y11" s="124">
        <v>1</v>
      </c>
      <c r="Z11" s="124">
        <v>1</v>
      </c>
      <c r="AA11" s="124">
        <v>1</v>
      </c>
      <c r="AB11" s="124">
        <v>1</v>
      </c>
      <c r="AC11" s="124">
        <v>1</v>
      </c>
      <c r="AD11" s="124">
        <v>1</v>
      </c>
      <c r="AE11" s="124">
        <v>1</v>
      </c>
      <c r="AF11" s="124">
        <v>1</v>
      </c>
    </row>
    <row r="12" spans="1:32" s="2" customFormat="1" x14ac:dyDescent="0.2">
      <c r="A12" s="2" t="s">
        <v>108</v>
      </c>
      <c r="B12" s="119">
        <v>43247</v>
      </c>
      <c r="C12" s="119">
        <v>43423</v>
      </c>
      <c r="D12" s="2" t="s">
        <v>103</v>
      </c>
      <c r="E12" s="133">
        <v>5.5</v>
      </c>
      <c r="F12" s="151"/>
      <c r="G12" s="123"/>
      <c r="H12" s="123"/>
      <c r="I12" s="123"/>
      <c r="J12" s="124">
        <v>1</v>
      </c>
      <c r="K12" s="124">
        <v>1</v>
      </c>
      <c r="L12" s="124">
        <v>1</v>
      </c>
      <c r="M12" s="124">
        <v>1</v>
      </c>
      <c r="N12" s="124">
        <v>1</v>
      </c>
      <c r="O12" s="124">
        <v>1</v>
      </c>
      <c r="P12" s="124">
        <v>1</v>
      </c>
      <c r="Q12" s="124">
        <v>1</v>
      </c>
      <c r="R12" s="124">
        <v>1</v>
      </c>
      <c r="S12" s="124">
        <v>1</v>
      </c>
      <c r="T12" s="124">
        <v>1</v>
      </c>
      <c r="U12" s="124">
        <v>1</v>
      </c>
      <c r="V12" s="124">
        <v>1</v>
      </c>
      <c r="W12" s="124">
        <v>1</v>
      </c>
      <c r="X12" s="124">
        <v>1</v>
      </c>
      <c r="Y12" s="124">
        <v>1</v>
      </c>
      <c r="Z12" s="124">
        <v>1</v>
      </c>
      <c r="AA12" s="124">
        <v>1</v>
      </c>
      <c r="AB12" s="124">
        <v>1</v>
      </c>
      <c r="AC12" s="124">
        <v>1</v>
      </c>
      <c r="AD12" s="124">
        <v>1</v>
      </c>
      <c r="AE12" s="124">
        <v>1</v>
      </c>
      <c r="AF12" s="124">
        <v>1</v>
      </c>
    </row>
    <row r="13" spans="1:32" s="2" customFormat="1" x14ac:dyDescent="0.2">
      <c r="A13" s="121" t="s">
        <v>109</v>
      </c>
      <c r="B13" s="122">
        <v>43247</v>
      </c>
      <c r="C13" s="122">
        <v>43423</v>
      </c>
      <c r="D13" s="121" t="s">
        <v>103</v>
      </c>
      <c r="E13" s="134">
        <v>3</v>
      </c>
      <c r="F13" s="151"/>
      <c r="G13" s="123"/>
      <c r="H13" s="123"/>
      <c r="I13" s="123"/>
      <c r="J13" s="124">
        <v>1</v>
      </c>
      <c r="K13" s="124">
        <v>1</v>
      </c>
      <c r="L13" s="124">
        <v>1</v>
      </c>
      <c r="M13" s="124">
        <v>1</v>
      </c>
      <c r="N13" s="124">
        <v>1</v>
      </c>
      <c r="O13" s="124">
        <v>1</v>
      </c>
      <c r="P13" s="124">
        <v>1</v>
      </c>
      <c r="Q13" s="124">
        <v>1</v>
      </c>
      <c r="R13" s="124">
        <v>1</v>
      </c>
      <c r="S13" s="124">
        <v>1</v>
      </c>
      <c r="T13" s="124">
        <v>1</v>
      </c>
      <c r="U13" s="124">
        <v>1</v>
      </c>
      <c r="V13" s="124">
        <v>1</v>
      </c>
      <c r="W13" s="124">
        <v>1</v>
      </c>
      <c r="X13" s="124">
        <v>1</v>
      </c>
      <c r="Y13" s="124">
        <v>1</v>
      </c>
      <c r="Z13" s="124">
        <v>1</v>
      </c>
      <c r="AA13" s="124">
        <v>1</v>
      </c>
      <c r="AB13" s="124">
        <v>1</v>
      </c>
      <c r="AC13" s="124">
        <v>1</v>
      </c>
      <c r="AD13" s="124">
        <v>1</v>
      </c>
      <c r="AE13" s="124">
        <v>1</v>
      </c>
      <c r="AF13" s="124">
        <v>1</v>
      </c>
    </row>
    <row r="14" spans="1:32" s="2" customFormat="1" x14ac:dyDescent="0.2">
      <c r="A14" s="2" t="s">
        <v>73</v>
      </c>
      <c r="B14" s="119">
        <v>43276</v>
      </c>
      <c r="C14" s="119">
        <v>43423</v>
      </c>
      <c r="D14" s="2" t="s">
        <v>103</v>
      </c>
      <c r="E14" s="133">
        <v>8</v>
      </c>
      <c r="F14" s="152"/>
      <c r="G14" s="126"/>
      <c r="H14" s="126"/>
      <c r="I14" s="126"/>
      <c r="J14" s="126"/>
      <c r="K14" s="124">
        <v>1</v>
      </c>
      <c r="L14" s="124">
        <v>1</v>
      </c>
      <c r="M14" s="124">
        <v>1</v>
      </c>
      <c r="N14" s="124">
        <v>1</v>
      </c>
      <c r="O14" s="124">
        <v>1</v>
      </c>
      <c r="P14" s="124">
        <v>1</v>
      </c>
      <c r="Q14" s="124">
        <v>1</v>
      </c>
      <c r="R14" s="124">
        <v>1</v>
      </c>
      <c r="S14" s="124">
        <v>1</v>
      </c>
      <c r="T14" s="124">
        <v>1</v>
      </c>
      <c r="U14" s="124">
        <v>1</v>
      </c>
      <c r="V14" s="124">
        <v>1</v>
      </c>
      <c r="W14" s="124">
        <v>1</v>
      </c>
      <c r="X14" s="124">
        <v>1</v>
      </c>
      <c r="Y14" s="124">
        <v>1</v>
      </c>
      <c r="Z14" s="124">
        <v>1</v>
      </c>
      <c r="AA14" s="124">
        <v>1</v>
      </c>
      <c r="AB14" s="124">
        <v>1</v>
      </c>
      <c r="AC14" s="124">
        <v>1</v>
      </c>
      <c r="AD14" s="124">
        <v>1</v>
      </c>
      <c r="AE14" s="124">
        <v>1</v>
      </c>
      <c r="AF14" s="124">
        <v>1</v>
      </c>
    </row>
    <row r="15" spans="1:32" s="2" customFormat="1" x14ac:dyDescent="0.2">
      <c r="A15" s="121" t="s">
        <v>74</v>
      </c>
      <c r="B15" s="122">
        <v>43240</v>
      </c>
      <c r="C15" s="122">
        <v>43284</v>
      </c>
      <c r="D15" s="121" t="s">
        <v>103</v>
      </c>
      <c r="E15" s="134">
        <v>3.25</v>
      </c>
      <c r="F15" s="151"/>
      <c r="G15" s="123"/>
      <c r="H15" s="123"/>
      <c r="I15" s="125">
        <v>1</v>
      </c>
      <c r="J15" s="125">
        <v>1</v>
      </c>
      <c r="K15" s="124">
        <v>1</v>
      </c>
      <c r="L15" s="124">
        <v>1</v>
      </c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24">
        <v>1</v>
      </c>
      <c r="X15" s="124">
        <v>1</v>
      </c>
      <c r="Y15" s="124">
        <v>1</v>
      </c>
      <c r="Z15" s="124">
        <v>1</v>
      </c>
      <c r="AA15" s="124">
        <v>1</v>
      </c>
      <c r="AB15" s="124">
        <v>1</v>
      </c>
      <c r="AC15" s="124">
        <v>1</v>
      </c>
      <c r="AD15" s="124">
        <v>1</v>
      </c>
      <c r="AE15" s="124">
        <v>1</v>
      </c>
      <c r="AF15" s="124">
        <v>1</v>
      </c>
    </row>
    <row r="16" spans="1:32" s="2" customFormat="1" x14ac:dyDescent="0.2">
      <c r="A16" s="2" t="s">
        <v>75</v>
      </c>
      <c r="B16" s="119">
        <v>43242</v>
      </c>
      <c r="C16" s="122">
        <v>43284</v>
      </c>
      <c r="D16" s="2" t="s">
        <v>103</v>
      </c>
      <c r="E16" s="133">
        <v>6</v>
      </c>
      <c r="F16" s="152"/>
      <c r="G16" s="126"/>
      <c r="H16" s="126"/>
      <c r="I16" s="126"/>
      <c r="J16" s="126"/>
      <c r="K16" s="126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5">
        <v>1</v>
      </c>
      <c r="Y16" s="125">
        <v>1</v>
      </c>
      <c r="Z16" s="125">
        <v>1</v>
      </c>
      <c r="AA16" s="125">
        <v>1</v>
      </c>
      <c r="AB16" s="125">
        <v>1</v>
      </c>
      <c r="AC16" s="125">
        <v>1</v>
      </c>
      <c r="AD16" s="125">
        <v>1</v>
      </c>
      <c r="AE16" s="125">
        <v>1</v>
      </c>
      <c r="AF16" s="125">
        <v>1</v>
      </c>
    </row>
    <row r="17" spans="1:32" s="2" customFormat="1" x14ac:dyDescent="0.2">
      <c r="A17" s="121" t="s">
        <v>110</v>
      </c>
      <c r="B17" s="122">
        <v>43240</v>
      </c>
      <c r="C17" s="122">
        <v>43423</v>
      </c>
      <c r="D17" s="121" t="s">
        <v>103</v>
      </c>
      <c r="E17" s="134">
        <v>3</v>
      </c>
      <c r="F17" s="151"/>
      <c r="G17" s="123"/>
      <c r="H17" s="123"/>
      <c r="I17" s="123"/>
      <c r="J17" s="123"/>
      <c r="K17" s="123"/>
      <c r="L17" s="123"/>
      <c r="M17" s="125">
        <v>1</v>
      </c>
      <c r="N17" s="125">
        <v>1</v>
      </c>
      <c r="O17" s="125">
        <v>1</v>
      </c>
      <c r="P17" s="125">
        <v>1</v>
      </c>
      <c r="Q17" s="125">
        <v>1</v>
      </c>
      <c r="R17" s="125">
        <v>1</v>
      </c>
      <c r="S17" s="125">
        <v>1</v>
      </c>
      <c r="T17" s="125">
        <v>1</v>
      </c>
      <c r="U17" s="125">
        <v>1</v>
      </c>
      <c r="V17" s="125">
        <v>1</v>
      </c>
      <c r="W17" s="125">
        <v>1</v>
      </c>
      <c r="X17" s="125">
        <v>1</v>
      </c>
      <c r="Y17" s="125">
        <v>1</v>
      </c>
      <c r="Z17" s="125">
        <v>1</v>
      </c>
      <c r="AA17" s="125">
        <v>1</v>
      </c>
      <c r="AB17" s="125">
        <v>1</v>
      </c>
      <c r="AC17" s="125">
        <v>1</v>
      </c>
      <c r="AD17" s="125">
        <v>1</v>
      </c>
      <c r="AE17" s="125">
        <v>1</v>
      </c>
      <c r="AF17" s="125">
        <v>1</v>
      </c>
    </row>
    <row r="18" spans="1:32" s="2" customFormat="1" ht="16" thickBot="1" x14ac:dyDescent="0.25">
      <c r="A18" s="128" t="s">
        <v>111</v>
      </c>
      <c r="B18" s="128"/>
      <c r="C18" s="128"/>
      <c r="D18" s="128" t="s">
        <v>103</v>
      </c>
      <c r="E18" s="135">
        <v>4</v>
      </c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>
        <v>1</v>
      </c>
      <c r="Q18" s="129">
        <v>1</v>
      </c>
      <c r="R18" s="129">
        <v>1</v>
      </c>
      <c r="S18" s="129">
        <v>1</v>
      </c>
      <c r="T18" s="129">
        <v>1</v>
      </c>
      <c r="U18" s="129">
        <v>1</v>
      </c>
      <c r="V18" s="129">
        <v>1</v>
      </c>
      <c r="W18" s="129">
        <v>1</v>
      </c>
      <c r="X18" s="129">
        <v>1</v>
      </c>
      <c r="Y18" s="129">
        <v>1</v>
      </c>
      <c r="Z18" s="129">
        <v>1</v>
      </c>
      <c r="AA18" s="129">
        <v>1</v>
      </c>
      <c r="AB18" s="129"/>
      <c r="AC18" s="129"/>
      <c r="AD18" s="129"/>
      <c r="AE18" s="129"/>
      <c r="AF18" s="129"/>
    </row>
    <row r="19" spans="1:32" ht="16" thickTop="1" x14ac:dyDescent="0.2"/>
  </sheetData>
  <conditionalFormatting sqref="F2:AF18">
    <cfRule type="cellIs" dxfId="0" priority="1" operator="greaterThan">
      <formula>0</formula>
    </cfRule>
  </conditionalFormatting>
  <pageMargins left="0.7" right="0.7" top="0.75" bottom="0.75" header="0.3" footer="0.3"/>
  <pageSetup scale="95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1.CropDatabase</vt:lpstr>
      <vt:lpstr>2.Sucessions</vt:lpstr>
      <vt:lpstr>3.FieldMap</vt:lpstr>
      <vt:lpstr>4.SeedOrder</vt:lpstr>
      <vt:lpstr>5.TaskCalendar</vt:lpstr>
      <vt:lpstr>6.ProjectedIncome</vt:lpstr>
      <vt:lpstr>7.CSAsched</vt:lpstr>
      <vt:lpstr>8.Rest.Sched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Marcie Todd</cp:lastModifiedBy>
  <dcterms:created xsi:type="dcterms:W3CDTF">2017-11-12T15:10:03Z</dcterms:created>
  <dcterms:modified xsi:type="dcterms:W3CDTF">2020-01-03T20:01:57Z</dcterms:modified>
</cp:coreProperties>
</file>